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6\000 NGÂN SÁCH\CÔNG KHAI QT 2025- DT 2026\QUYẾT TOÁN 2025\"/>
    </mc:Choice>
  </mc:AlternateContent>
  <bookViews>
    <workbookView xWindow="-105" yWindow="495" windowWidth="23250" windowHeight="12570" tabRatio="452" firstSheet="2" activeTab="4"/>
  </bookViews>
  <sheets>
    <sheet name="57" sheetId="24" state="hidden" r:id="rId1"/>
    <sheet name="58" sheetId="4" state="hidden" r:id="rId2"/>
    <sheet name="116" sheetId="1" r:id="rId3"/>
    <sheet name="117" sheetId="12" r:id="rId4"/>
    <sheet name="118" sheetId="13" r:id="rId5"/>
    <sheet name="00000000" sheetId="11" state="veryHidden" r:id="rId6"/>
  </sheets>
  <definedNames>
    <definedName name="_xlnm.Print_Area" localSheetId="2">'116'!$A$1:$D$20</definedName>
    <definedName name="_xlnm.Print_Area" localSheetId="3">'117'!$A$1:$H$41</definedName>
    <definedName name="_xlnm.Print_Area" localSheetId="4">'118'!$A$1:$K$26</definedName>
    <definedName name="_xlnm.Print_Area" localSheetId="0">'57'!$A$1:$L$30</definedName>
    <definedName name="_xlnm.Print_Area" localSheetId="1">'58'!$A$1:$O$30</definedName>
    <definedName name="_xlnm.Print_Titles" localSheetId="3">'117'!$5:$9</definedName>
    <definedName name="_xlnm.Print_Titles" localSheetId="4">'118'!$5:$9</definedName>
    <definedName name="_xlnm.Print_Titles">#N/A</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2" l="1"/>
  <c r="F37" i="12"/>
  <c r="F35" i="12"/>
  <c r="F34" i="12"/>
  <c r="D20" i="1"/>
  <c r="D17" i="1"/>
  <c r="D12" i="1"/>
  <c r="B18" i="1"/>
  <c r="C26" i="13" l="1"/>
  <c r="C25" i="13"/>
  <c r="C24" i="13"/>
  <c r="C23" i="13"/>
  <c r="C22" i="13"/>
  <c r="C21" i="13"/>
  <c r="C20" i="13"/>
  <c r="C19" i="13"/>
  <c r="C18" i="13"/>
  <c r="C17" i="13"/>
  <c r="C16" i="13"/>
  <c r="C15" i="13"/>
  <c r="C13" i="13"/>
  <c r="C14" i="13"/>
  <c r="C12" i="13"/>
  <c r="F39" i="12"/>
  <c r="F38" i="12"/>
  <c r="E37" i="12"/>
  <c r="E36" i="12" s="1"/>
  <c r="F17" i="12"/>
  <c r="E17" i="12"/>
  <c r="G23" i="12"/>
  <c r="G20" i="12"/>
  <c r="D23" i="12"/>
  <c r="H23" i="12" s="1"/>
  <c r="D21" i="12"/>
  <c r="D28" i="12"/>
  <c r="C17" i="12"/>
  <c r="D39" i="12"/>
  <c r="D38" i="12"/>
  <c r="D15" i="12"/>
  <c r="D14" i="12"/>
  <c r="D12" i="12"/>
  <c r="D17" i="12" l="1"/>
  <c r="H20" i="12"/>
  <c r="B16" i="1"/>
  <c r="K12" i="13" l="1"/>
  <c r="K13" i="13"/>
  <c r="K14" i="13"/>
  <c r="K17" i="13"/>
  <c r="K20" i="13"/>
  <c r="K21" i="13"/>
  <c r="K22" i="13"/>
  <c r="K23" i="13"/>
  <c r="E10" i="13"/>
  <c r="G10" i="13"/>
  <c r="F26" i="13"/>
  <c r="F25" i="13"/>
  <c r="F23" i="13"/>
  <c r="I23" i="13" s="1"/>
  <c r="F22" i="13"/>
  <c r="I22" i="13" s="1"/>
  <c r="F21" i="13"/>
  <c r="F20" i="13"/>
  <c r="I20" i="13" s="1"/>
  <c r="F19" i="13"/>
  <c r="F18" i="13"/>
  <c r="F17" i="13"/>
  <c r="F16" i="13"/>
  <c r="F15" i="13"/>
  <c r="F14" i="13"/>
  <c r="I14" i="13" s="1"/>
  <c r="F13" i="13"/>
  <c r="I13" i="13" s="1"/>
  <c r="F12" i="13"/>
  <c r="I12" i="13"/>
  <c r="D10" i="13"/>
  <c r="G14" i="12"/>
  <c r="H14" i="12"/>
  <c r="G15" i="12"/>
  <c r="H15" i="12"/>
  <c r="G38" i="12"/>
  <c r="H38" i="12"/>
  <c r="G39" i="12"/>
  <c r="H39" i="12"/>
  <c r="H12" i="12"/>
  <c r="G12" i="12"/>
  <c r="E24" i="12"/>
  <c r="E16" i="12" s="1"/>
  <c r="D24" i="12"/>
  <c r="D16" i="12" s="1"/>
  <c r="C24" i="12"/>
  <c r="C16" i="12" s="1"/>
  <c r="F24" i="12"/>
  <c r="F16" i="12" s="1"/>
  <c r="F36" i="12"/>
  <c r="F11" i="12"/>
  <c r="E11" i="12"/>
  <c r="D11" i="12"/>
  <c r="C11" i="12"/>
  <c r="G11" i="12" l="1"/>
  <c r="H16" i="12"/>
  <c r="J10" i="13"/>
  <c r="G16" i="12"/>
  <c r="H24" i="12"/>
  <c r="G24" i="12"/>
  <c r="H11" i="12"/>
  <c r="I17" i="13"/>
  <c r="I21" i="13"/>
  <c r="F10" i="12"/>
  <c r="E10" i="12"/>
  <c r="C10" i="13" l="1"/>
  <c r="H10" i="13" l="1"/>
  <c r="K10" i="13" s="1"/>
  <c r="F24" i="13"/>
  <c r="F10" i="13" l="1"/>
  <c r="I10" i="13" s="1"/>
  <c r="C37" i="12" l="1"/>
  <c r="D37" i="12"/>
  <c r="D36" i="12" l="1"/>
  <c r="H37" i="12"/>
  <c r="C36" i="12"/>
  <c r="G37" i="12"/>
  <c r="D10" i="12" l="1"/>
  <c r="H36" i="12"/>
  <c r="C10" i="12"/>
  <c r="G36" i="12"/>
  <c r="D9" i="1"/>
  <c r="B9" i="1"/>
  <c r="B20" i="1" l="1"/>
  <c r="G10" i="12"/>
</calcChain>
</file>

<file path=xl/sharedStrings.xml><?xml version="1.0" encoding="utf-8"?>
<sst xmlns="http://schemas.openxmlformats.org/spreadsheetml/2006/main" count="239" uniqueCount="198">
  <si>
    <t>A</t>
  </si>
  <si>
    <t>B</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</si>
  <si>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</si>
  <si>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</si>
  <si>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</si>
  <si>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</si>
  <si>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</si>
  <si>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</si>
  <si>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</si>
  <si>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</si>
  <si>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</si>
  <si>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</si>
  <si>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</si>
  <si>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</si>
  <si>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</si>
  <si>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STT</t>
  </si>
  <si>
    <t>Thu từ khu vực doanh nghiệp nhà nước do Trung ương quản lý</t>
  </si>
  <si>
    <t>2</t>
  </si>
  <si>
    <t>Thu từ khu vực doanh nghiệp nhà nước do địa phương quản lý</t>
  </si>
  <si>
    <t>Thu từ khu vực doanh nghiệp có vốn đầu tư nước ngoài</t>
  </si>
  <si>
    <t>Thu từ khu vực kinh tế ngoài quốc doanh</t>
  </si>
  <si>
    <t>Thuế sử dụng đất phi nông nghiệp</t>
  </si>
  <si>
    <t>Thuế thu nhập cá nhân</t>
  </si>
  <si>
    <t>Phí, lệ phí</t>
  </si>
  <si>
    <t>Tiền sử dụng đất</t>
  </si>
  <si>
    <t>II</t>
  </si>
  <si>
    <t>Thu khác</t>
  </si>
  <si>
    <t>III</t>
  </si>
  <si>
    <t>IV</t>
  </si>
  <si>
    <t>V</t>
  </si>
  <si>
    <t>Các khoản huy động, đóng góp</t>
  </si>
  <si>
    <t>VI</t>
  </si>
  <si>
    <t>I</t>
  </si>
  <si>
    <t>Thu bổ sung từ ngân sách cấp trên</t>
  </si>
  <si>
    <t>Bổ sung cân đối</t>
  </si>
  <si>
    <t>Bổ sung có mục tiêu</t>
  </si>
  <si>
    <t>Thu từ ngân sách cấp dưới nộp lên</t>
  </si>
  <si>
    <t>Sè quyÕt to¸n chi NS§P chia c¸c nguån vèn (cét 3)</t>
  </si>
  <si>
    <t>(9)</t>
  </si>
  <si>
    <t>(10)</t>
  </si>
  <si>
    <t>(11)</t>
  </si>
  <si>
    <t>...</t>
  </si>
  <si>
    <t xml:space="preserve">Chi quốc phòng </t>
  </si>
  <si>
    <t>Chi Giáo dục - đào tạo và dạy nghề</t>
  </si>
  <si>
    <t>Chi Y tế, dân số và gia đình</t>
  </si>
  <si>
    <t>Chi Văn hóa thông tin</t>
  </si>
  <si>
    <t>Chi Thể dục thể thao</t>
  </si>
  <si>
    <t>Chi Bảo vệ môi trường</t>
  </si>
  <si>
    <t>Chi các hoạt động kinh tế</t>
  </si>
  <si>
    <t>Chi hoạt động của các cơ quan quản lý nhà nước, đảng, đoàn thể</t>
  </si>
  <si>
    <t>Chi Bảo đảm xã hội</t>
  </si>
  <si>
    <t>....</t>
  </si>
  <si>
    <t>a</t>
  </si>
  <si>
    <t>b</t>
  </si>
  <si>
    <t>Nội dung</t>
  </si>
  <si>
    <t>Thủ trưởng đơn vị</t>
  </si>
  <si>
    <t>Mẫu biểu số 58</t>
  </si>
  <si>
    <t>NĂM ….. CHUYỂN SANG NĂM.....</t>
  </si>
  <si>
    <t>Đơn vị: Đồng</t>
  </si>
  <si>
    <r>
      <t xml:space="preserve">Mã tính chất nguồn kinh phí </t>
    </r>
    <r>
      <rPr>
        <b/>
        <vertAlign val="superscript"/>
        <sz val="11"/>
        <rFont val="Times New Roman"/>
        <family val="1"/>
        <charset val="163"/>
      </rPr>
      <t>(1)</t>
    </r>
  </si>
  <si>
    <t>Loại, Khoản</t>
  </si>
  <si>
    <t>Mục, Tiểu mục</t>
  </si>
  <si>
    <t>Số dư tài khoản tiền gửi</t>
  </si>
  <si>
    <r>
      <t>Kinh phí thường xuyên</t>
    </r>
    <r>
      <rPr>
        <b/>
        <vertAlign val="superscript"/>
        <sz val="11"/>
        <rFont val="Times New Roman"/>
        <family val="1"/>
        <charset val="163"/>
      </rPr>
      <t>(2)</t>
    </r>
  </si>
  <si>
    <t>  </t>
  </si>
  <si>
    <t>Kinh phí chương trình MTQG và Chương trình mục tiêu (chi tiết từng chương trình)</t>
  </si>
  <si>
    <t>Ghi chú:</t>
  </si>
  <si>
    <t>(1) Do Kho bạc Nhà nước thực hiện;</t>
  </si>
  <si>
    <t>KBNN nơi giao dịch xác nhận về số dư tài khoản tiền gửi của đơn vị</t>
  </si>
  <si>
    <t>Đơn vị tính: Đồng</t>
  </si>
  <si>
    <t>NĂM… CHUYỂN SANG NĂM .....</t>
  </si>
  <si>
    <t>Đơn vị</t>
  </si>
  <si>
    <r>
      <t xml:space="preserve">Tính chất nguồn kinh phí </t>
    </r>
    <r>
      <rPr>
        <b/>
        <vertAlign val="superscript"/>
        <sz val="10"/>
        <rFont val="Times New Roman"/>
        <family val="1"/>
        <charset val="163"/>
      </rPr>
      <t>(1)</t>
    </r>
  </si>
  <si>
    <t>Dự toán năm được chi</t>
  </si>
  <si>
    <t>Dự toán đã sử dụng đến 31/01 năm sau</t>
  </si>
  <si>
    <t>Số dư tại thời điểm 31/01 được chuyển sang năm sau</t>
  </si>
  <si>
    <t>Tổng số</t>
  </si>
  <si>
    <r>
      <t xml:space="preserve">Dự toán năm trước chuyển sang </t>
    </r>
    <r>
      <rPr>
        <b/>
        <vertAlign val="superscript"/>
        <sz val="10"/>
        <rFont val="Times New Roman"/>
        <family val="1"/>
        <charset val="163"/>
      </rPr>
      <t>(2)</t>
    </r>
  </si>
  <si>
    <t>Dự toán giao đầu năm</t>
  </si>
  <si>
    <r>
      <t xml:space="preserve">Dự toán điều chỉnh </t>
    </r>
    <r>
      <rPr>
        <b/>
        <vertAlign val="superscript"/>
        <sz val="10"/>
        <rFont val="Times New Roman"/>
        <family val="1"/>
        <charset val="163"/>
      </rPr>
      <t>(3)</t>
    </r>
  </si>
  <si>
    <t>Số dư dự toán</t>
  </si>
  <si>
    <t>Số dư tạm ứng</t>
  </si>
  <si>
    <t>5=6+7+8</t>
  </si>
  <si>
    <t>10=5-9</t>
  </si>
  <si>
    <r>
      <t>CHI THƯỜNG XUYÊN</t>
    </r>
    <r>
      <rPr>
        <b/>
        <vertAlign val="superscript"/>
        <sz val="10"/>
        <rFont val="Times New Roman"/>
        <family val="1"/>
        <charset val="163"/>
      </rPr>
      <t>(4)</t>
    </r>
  </si>
  <si>
    <t>Kinh phí chương trình MTQG và Chương trình mục tiêu (chi tết từng chương trình)</t>
  </si>
  <si>
    <t>Dự án A</t>
  </si>
  <si>
    <t>.....</t>
  </si>
  <si>
    <t>Ghi chú: Mẫu biểu sử dụng cho cả chi thường xuyên, chi đầu tư phát triển.</t>
  </si>
  <si>
    <t>(1) Do Kho bạc Nhà nước thực hiện.</t>
  </si>
  <si>
    <t>(2) Dự toán năm trước chuyển sang, gồm: số dư dự toán và số dư tạm ứng năm trước được chuyển sang năm sau.</t>
  </si>
  <si>
    <t>(3) Dự toán điều chỉnh là hiệu số giữa số bổ sung với số giảm dự toán trong năm; nếu dương thì ghi dấu cộng (+), nếu âm thì ghi dấu trừ (-).</t>
  </si>
  <si>
    <t>KBNN nơi giao dịch xác nhận về sử dụng dự toán của đơn vị</t>
  </si>
  <si>
    <t>(Ghi rõ tổng số của các chỉ tiêu ở cột số 5,9,10,11)</t>
  </si>
  <si>
    <t>(Ghi rõ tổng số tiền ở cột số 4)</t>
  </si>
  <si>
    <t>(5) Đối với chi đầu tư phát triển, số dư dự toán, số dư tạm ứng (chưa thanh toán) chi đầu tư phát triển được chuyển sang năm sau theo quy định của Luật ngân sách nhà nước.</t>
  </si>
  <si>
    <t>(ký tên, đóng dấu)</t>
  </si>
  <si>
    <t>MÃ CHƯƠNG:……</t>
  </si>
  <si>
    <t>MÃ KBNN GIAO DỊCH:…..</t>
  </si>
  <si>
    <t>MÃ CHƯƠNG:….</t>
  </si>
  <si>
    <t>ĐƠN VỊ (hoặc CHỦ ĐẦU TƯ)….……, MÃ SỐ:….</t>
  </si>
  <si>
    <t>MÃ KBNN GIAO DỊCH:….</t>
  </si>
  <si>
    <t>ĐƠN VỊ …………….……, MÃ SỐ:….</t>
  </si>
  <si>
    <t>(Ký tên, đóng dấu)</t>
  </si>
  <si>
    <t>….., ngày … tháng … năm ……</t>
  </si>
  <si>
    <t>…., ngày … tháng … năm.…</t>
  </si>
  <si>
    <t>SỐ DƯ TÀI KHOẢN TIỀN GỬI KINH PHÍ NGÂN SÁCH CẤP CỦA ĐƠN VỊ DỰ TOÁN</t>
  </si>
  <si>
    <t xml:space="preserve">ĐƯỢC CHUYỂN NGUỒN SANG NĂM SAU CỦA CÁC ĐƠN VỊ THUỘC NGÂN SÁCH CÁC CẤP </t>
  </si>
  <si>
    <t>(Dùng cho các đơn vị dự toán ngân sách thuộc ngân sách các cấp báo cáo cơ quan kho bạc nhà nước)</t>
  </si>
  <si>
    <t>TÌNH HÌNH THỰC HIỆN DỰ TOÁN CỦA CÁC NHIỆM VỤ ĐƯỢC CHUYỂN NGUỒN SANG NĂM SAU CỦA CÁC ĐƠN VỊ THUỘC NGÂN SÁCH CÁC CẤP THEO HÌNH THỨC RÚT DỰ TOÁN</t>
  </si>
  <si>
    <t>(Dùng cho các đơn vị dự toán ngân sách, chủ đầu tư thuộc ngân sách các cấp báo cáo cơ quan kho bạc nhà nước)</t>
  </si>
  <si>
    <t>…</t>
  </si>
  <si>
    <t>Tổng số thu</t>
  </si>
  <si>
    <t>Tổng số chi</t>
  </si>
  <si>
    <t>1. Các khoản thu NSĐP hưởng 100%</t>
  </si>
  <si>
    <t>3. Thu từ quỹ dự trữ tài chính</t>
  </si>
  <si>
    <t>4. Thu kết dư năm trước</t>
  </si>
  <si>
    <t>5. Thu chuyển nguồn từ năm trước sang</t>
  </si>
  <si>
    <t>6. Thu viện trợ</t>
  </si>
  <si>
    <t>7. Thu bổ sung từ ngân  sách cấp trên</t>
  </si>
  <si>
    <t>- Kết dư ngân sách năm quyết toán = (thu - chi)</t>
  </si>
  <si>
    <t>1. Chi đầu tư phát triển</t>
  </si>
  <si>
    <t>3. Chi thường xuyên</t>
  </si>
  <si>
    <t xml:space="preserve"> Quyết toán năm</t>
  </si>
  <si>
    <t>So sánh QT/DT(%)</t>
  </si>
  <si>
    <t>Chi chuyển nguồn</t>
  </si>
  <si>
    <t>(2) Chi tiết theo từng nội dung được phép chuyển nguồn sang năm sau theo quy định của Luật NSNN và Nghị định hướng dẫn Luật NSNN.</t>
  </si>
  <si>
    <t>(4) Chi tiết theo từng nội dung được phép chuyển nguồn sang năm sau theo quy định của Luật NSNN và Nghị định hướng dẫn Luật NSNN.</t>
  </si>
  <si>
    <t xml:space="preserve">    Tr.đó: - Bổ sung cân đối ngân sách</t>
  </si>
  <si>
    <t xml:space="preserve">               - Bổ sung có mục tiêu</t>
  </si>
  <si>
    <t>2. Chi trả nợ lãi, phí tiền vay</t>
  </si>
  <si>
    <t>Chi Khoa học, công nghệ, đổi mới sáng tạo và chuyển đổi số</t>
  </si>
  <si>
    <t>2. Các khoản thu phân chia giữa NSTW và NSĐP</t>
  </si>
  <si>
    <t>Chi an ninh và trật tự, an toàn xã hội</t>
  </si>
  <si>
    <t>Chi Phát thanh, truyền hình</t>
  </si>
  <si>
    <t>Kinh phí được TTCP/UBND các cấp bổ sung sau ngày 30 tháng 9 năm......</t>
  </si>
  <si>
    <t>Kinh phí được giao tự chủ</t>
  </si>
  <si>
    <t>…..</t>
  </si>
  <si>
    <t>….</t>
  </si>
  <si>
    <t>…………</t>
  </si>
  <si>
    <r>
      <t>Kinh phí đầu tư</t>
    </r>
    <r>
      <rPr>
        <b/>
        <vertAlign val="superscript"/>
        <sz val="11"/>
        <rFont val="Times New Roman"/>
        <family val="1"/>
      </rPr>
      <t>(1)</t>
    </r>
  </si>
  <si>
    <r>
      <t>CHI ĐẦU TƯ PHÁT TRIỂN</t>
    </r>
    <r>
      <rPr>
        <b/>
        <vertAlign val="superscript"/>
        <sz val="10"/>
        <rFont val="Times New Roman"/>
        <family val="1"/>
      </rPr>
      <t xml:space="preserve"> (5)</t>
    </r>
  </si>
  <si>
    <t>4. Chi viện trợ</t>
  </si>
  <si>
    <t>5. Chi cho vay</t>
  </si>
  <si>
    <t>6. Chi bổ sung quỹ dự trữ tài chính</t>
  </si>
  <si>
    <t>7. Chi bổ sung cho ngân sách cấp dưới</t>
  </si>
  <si>
    <t>8. Chi chuyển nguồn sang năm sau</t>
  </si>
  <si>
    <t>Ghi cụ thể nghị định hướng dẫn Luật NSNN</t>
  </si>
  <si>
    <t>Đổi thứ tự a, b</t>
  </si>
  <si>
    <t>Mẫu biểu số 57</t>
  </si>
  <si>
    <r>
      <rPr>
        <i/>
        <sz val="12"/>
        <rFont val="Times New Roman"/>
        <family val="1"/>
      </rPr>
      <t>Cơ sở đề xuất sửa đổi hoặc thay đổi so với Thông tư 342:</t>
    </r>
    <r>
      <rPr>
        <i/>
        <sz val="12"/>
        <rFont val="Times Roman"/>
      </rPr>
      <t xml:space="preserve">
</t>
    </r>
    <r>
      <rPr>
        <sz val="12"/>
        <rFont val="Times New Roman"/>
        <family val="1"/>
      </rPr>
      <t>- Bổ sung kinh phí đầu tư để đảm bảo đầy đủ các nội dung theo quy định.</t>
    </r>
  </si>
  <si>
    <t>8. Thu huy động nhân dân đóng góp</t>
  </si>
  <si>
    <t>Thu tiền thuê đất, thuê mặt nước</t>
  </si>
  <si>
    <t>9. Chi nộp ngân sách cấp trên</t>
  </si>
  <si>
    <t>(Quyết toán đã được Hội đồng nhân dân xã phê chuẩn)</t>
  </si>
  <si>
    <t>NỘI DUNG THU</t>
  </si>
  <si>
    <t>QUYẾT TOÁN</t>
  </si>
  <si>
    <t>NỘI DUNG CHI</t>
  </si>
  <si>
    <t>Biểu số 116/CK TC-NSNN</t>
  </si>
  <si>
    <t>Biểu số 117/CK TC-NSNN</t>
  </si>
  <si>
    <t>Biểu số 118/CK TC-NSNN</t>
  </si>
  <si>
    <t>TỔNG SỐ</t>
  </si>
  <si>
    <t>NỘI DUNG</t>
  </si>
  <si>
    <t>DỰ TOÁN</t>
  </si>
  <si>
    <t>THU
NSNN</t>
  </si>
  <si>
    <t>THU
NSX</t>
  </si>
  <si>
    <t>SO SÁNH (%)</t>
  </si>
  <si>
    <t xml:space="preserve">Các khoản thu 100% </t>
  </si>
  <si>
    <t>Các khoản thu phân chia theo tỷ lệ phần trăm (%)</t>
  </si>
  <si>
    <t>Các khoản thu phân chia</t>
  </si>
  <si>
    <t>- Thuế sử dụng đất phi nông nghiệp</t>
  </si>
  <si>
    <t>- Thuế sử dụng đất nông nghiệp thu từ hộ gia đình</t>
  </si>
  <si>
    <t>- Lệ phí môn bài thu từ cá nhân, hộ kinh doanh</t>
  </si>
  <si>
    <t>- Lệ phí trước bạ nhà, đất</t>
  </si>
  <si>
    <t>Các khoản thu phân chia khác do cấp tỉnh quy định</t>
  </si>
  <si>
    <t>TỔNG THU</t>
  </si>
  <si>
    <t>Thu chuyển nguồn</t>
  </si>
  <si>
    <t>Thu kết dư ngân sách năm trước</t>
  </si>
  <si>
    <t>Thu chuyển gia ngân sách</t>
  </si>
  <si>
    <t>5=3/1</t>
  </si>
  <si>
    <t>6=4/2</t>
  </si>
  <si>
    <t>ĐẦU TƯ PHÁT TRIỂN</t>
  </si>
  <si>
    <t>THƯỜNG XUYÊN</t>
  </si>
  <si>
    <t>TỔNG CHI</t>
  </si>
  <si>
    <t>Trong đó:</t>
  </si>
  <si>
    <t>Chi nộp cấp ngân sách cấp trên</t>
  </si>
  <si>
    <t>7=4/1</t>
  </si>
  <si>
    <t>9=6/3</t>
  </si>
  <si>
    <t>Các khoản chi khác</t>
  </si>
  <si>
    <t>Thuế tài nguyên</t>
  </si>
  <si>
    <t>- Thuế giá trị gia tăng</t>
  </si>
  <si>
    <t>- Thuế tiêu thụ đặc biệt</t>
  </si>
  <si>
    <t>Thu tiền cho thuê và bán nhà ở thuộc sở hữu nhà nước</t>
  </si>
  <si>
    <t>THƯỜNG 
XUYÊN</t>
  </si>
  <si>
    <t>ỦY BAN NHÂN DÂN
PHƯỜNG XUÂN LẬP</t>
  </si>
  <si>
    <t>CÂN ĐỐI QUYẾT TOÁN NGÂN SÁCH PHƯỜNG NĂM 2025</t>
  </si>
  <si>
    <t>QUYẾT TOÁN THU NGÂN SÁCH PHƯỜNG NĂM 2025</t>
  </si>
  <si>
    <t>QUYẾT TOÁN CHI NGÂN SÁCH PHƯỜNG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</si>
</sst>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
    <numFmt numFmtId="166" formatCode="_ * #,##0.00_ ;_ * \-#,##0.00_ ;_ * &quot;-&quot;??_ ;_ @_ "/>
    <numFmt numFmtId="167" formatCode="0.0%"/>
    <numFmt numFmtId="168" formatCode="_(* #,##0_);_(* \(#,##0\);_(* &quot;-&quot;??_);_(@_)"/>
    <numFmt numFmtId="169" formatCode="_-* #,##0_-;\-* #,##0_-;_-* &quot;-&quot;??_-;_-@_-"/>
  </numFmts>
  <fonts count="55">
    <font>
      <sz val="12"/>
      <name val=".VnTime"/>
    </font>
    <font>
      <sz val="11"/>
      <color theme="1"/>
      <name val="Calibri"/>
      <family val="2"/>
      <scheme val="minor"/>
    </font>
    <font>
      <sz val="12"/>
      <name val=".VnTime"/>
      <family val="2"/>
    </font>
    <font>
      <sz val="10"/>
      <name val=".VnTime"/>
      <family val="2"/>
    </font>
    <font>
      <b/>
      <sz val="10"/>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i/>
      <sz val="12"/>
      <name val="Times New Roman"/>
      <family val="1"/>
      <charset val="163"/>
    </font>
    <font>
      <b/>
      <sz val="10"/>
      <name val="Times New Roman"/>
      <family val="1"/>
      <charset val="163"/>
    </font>
    <font>
      <b/>
      <sz val="12"/>
      <name val="Times New Roman"/>
      <family val="1"/>
      <charset val="163"/>
    </font>
    <font>
      <b/>
      <vertAlign val="superscript"/>
      <sz val="10"/>
      <name val="Times New Roman"/>
      <family val="1"/>
      <charset val="163"/>
    </font>
    <font>
      <sz val="11"/>
      <name val=".VnTime"/>
      <family val="2"/>
    </font>
    <font>
      <b/>
      <sz val="12"/>
      <name val="Times New Roman"/>
      <family val="1"/>
    </font>
    <font>
      <b/>
      <sz val="12"/>
      <name val=".VnTime"/>
      <family val="2"/>
    </font>
    <font>
      <sz val="12"/>
      <name val="Times New Roman"/>
      <family val="1"/>
    </font>
    <font>
      <b/>
      <sz val="11"/>
      <name val=".VnTime"/>
      <family val="2"/>
    </font>
    <font>
      <i/>
      <sz val="12"/>
      <name val="Times New Roman"/>
      <family val="1"/>
    </font>
    <font>
      <sz val="10"/>
      <name val="MS Sans Serif"/>
      <family val="2"/>
    </font>
    <font>
      <i/>
      <sz val="10"/>
      <name val=".VnTime"/>
      <family val="2"/>
    </font>
    <font>
      <sz val="13"/>
      <name val="VNTime"/>
    </font>
    <font>
      <b/>
      <sz val="10"/>
      <name val=".VnTimeH"/>
      <family val="2"/>
    </font>
    <font>
      <sz val="12"/>
      <name val=".VnArial"/>
      <family val="2"/>
    </font>
    <font>
      <b/>
      <sz val="14"/>
      <name val="Times New Roman"/>
      <family val="1"/>
    </font>
    <font>
      <b/>
      <sz val="11"/>
      <name val="Times New Roman"/>
      <family val="1"/>
      <charset val="163"/>
    </font>
    <font>
      <sz val="11"/>
      <name val="Arial"/>
      <family val="2"/>
      <charset val="163"/>
    </font>
    <font>
      <i/>
      <sz val="14"/>
      <name val="Times New Roman"/>
      <family val="1"/>
      <charset val="163"/>
    </font>
    <font>
      <i/>
      <sz val="11"/>
      <name val="Times New Roman"/>
      <family val="1"/>
      <charset val="163"/>
    </font>
    <font>
      <b/>
      <vertAlign val="superscript"/>
      <sz val="11"/>
      <name val="Times New Roman"/>
      <family val="1"/>
      <charset val="163"/>
    </font>
    <font>
      <sz val="10"/>
      <name val="Times New Roman"/>
      <family val="1"/>
      <charset val="163"/>
    </font>
    <font>
      <sz val="11"/>
      <name val="Times New Roman"/>
      <family val="1"/>
      <charset val="163"/>
    </font>
    <font>
      <b/>
      <sz val="11"/>
      <name val="Arial"/>
      <family val="2"/>
      <charset val="163"/>
    </font>
    <font>
      <b/>
      <sz val="13"/>
      <name val="Times New Roman"/>
      <family val="1"/>
    </font>
    <font>
      <i/>
      <sz val="10"/>
      <name val="Times New Roman"/>
      <family val="1"/>
      <charset val="163"/>
    </font>
    <font>
      <sz val="10"/>
      <name val="Times New Roman"/>
      <family val="1"/>
    </font>
    <font>
      <b/>
      <sz val="10"/>
      <name val="Times New Roman"/>
      <family val="1"/>
    </font>
    <font>
      <i/>
      <sz val="14"/>
      <name val="Times New Roman"/>
      <family val="1"/>
    </font>
    <font>
      <sz val="13"/>
      <name val="Times New Roman"/>
      <family val="1"/>
    </font>
    <font>
      <i/>
      <sz val="13"/>
      <name val="Times New Roman"/>
      <family val="1"/>
    </font>
    <font>
      <b/>
      <sz val="11"/>
      <name val="Times New Roman"/>
      <family val="1"/>
    </font>
    <font>
      <b/>
      <vertAlign val="superscript"/>
      <sz val="11"/>
      <name val="Times New Roman"/>
      <family val="1"/>
    </font>
    <font>
      <b/>
      <vertAlign val="superscript"/>
      <sz val="10"/>
      <name val="Times New Roman"/>
      <family val="1"/>
    </font>
    <font>
      <sz val="12"/>
      <name val=".VnArial Narrow"/>
      <family val="2"/>
    </font>
    <font>
      <sz val="12"/>
      <color rgb="FFFF0000"/>
      <name val="Times New Roman"/>
      <family val="1"/>
    </font>
    <font>
      <sz val="10"/>
      <color rgb="FFFF0000"/>
      <name val="Times New Roman"/>
      <family val="1"/>
    </font>
    <font>
      <i/>
      <sz val="12"/>
      <name val="Times Roman"/>
      <family val="1"/>
    </font>
    <font>
      <i/>
      <sz val="12"/>
      <name val="Times Roman"/>
    </font>
    <font>
      <sz val="13"/>
      <color rgb="FFFF0000"/>
      <name val="Times New Roman"/>
      <family val="1"/>
    </font>
    <font>
      <sz val="12"/>
      <name val=".VnTime"/>
      <family val="2"/>
    </font>
    <font>
      <sz val="8"/>
      <name val="Times New Roman"/>
      <family val="1"/>
    </font>
    <font>
      <sz val="12"/>
      <name val=".VnTime"/>
      <family val="2"/>
    </font>
    <font>
      <sz val="13"/>
      <color theme="1"/>
      <name val="Times New Roman"/>
      <family val="1"/>
    </font>
    <font>
      <sz val="11"/>
      <name val="Times New Roman"/>
      <family val="1"/>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s>
  <cellStyleXfs count="14">
    <xf numFmtId="0" fontId="0" fillId="0" borderId="0"/>
    <xf numFmtId="0" fontId="5" fillId="0" borderId="0"/>
    <xf numFmtId="0" fontId="6" fillId="0" borderId="1" applyNumberFormat="0" applyAlignment="0" applyProtection="0">
      <alignment horizontal="left" vertical="center"/>
    </xf>
    <xf numFmtId="0" fontId="6" fillId="0" borderId="2">
      <alignment horizontal="left" vertical="center"/>
    </xf>
    <xf numFmtId="0" fontId="2" fillId="0" borderId="0"/>
    <xf numFmtId="0" fontId="24" fillId="0" borderId="0"/>
    <xf numFmtId="0" fontId="20" fillId="0" borderId="0"/>
    <xf numFmtId="0" fontId="22" fillId="0" borderId="0"/>
    <xf numFmtId="0" fontId="2" fillId="0" borderId="0"/>
    <xf numFmtId="0" fontId="44" fillId="0" borderId="0"/>
    <xf numFmtId="0" fontId="1" fillId="0" borderId="0"/>
    <xf numFmtId="166" fontId="1" fillId="0" borderId="0" applyFont="0" applyFill="0" applyBorder="0" applyAlignment="0" applyProtection="0"/>
    <xf numFmtId="9" fontId="50" fillId="0" borderId="0" applyFont="0" applyFill="0" applyBorder="0" applyAlignment="0" applyProtection="0"/>
    <xf numFmtId="164" fontId="52" fillId="0" borderId="0" applyFont="0" applyFill="0" applyBorder="0" applyAlignment="0" applyProtection="0"/>
  </cellStyleXfs>
  <cellXfs count="242">
    <xf numFmtId="0" fontId="0" fillId="0" borderId="0" xfId="0"/>
    <xf numFmtId="0" fontId="7" fillId="2" borderId="0" xfId="1" applyFont="1" applyFill="1"/>
    <xf numFmtId="0" fontId="5" fillId="0" borderId="0" xfId="1"/>
    <xf numFmtId="0" fontId="5" fillId="2" borderId="0" xfId="1" applyFill="1"/>
    <xf numFmtId="0" fontId="5" fillId="3" borderId="3" xfId="1" applyFill="1" applyBorder="1"/>
    <xf numFmtId="0" fontId="8" fillId="4" borderId="4" xfId="1" applyFont="1" applyFill="1" applyBorder="1" applyAlignment="1">
      <alignment horizontal="center"/>
    </xf>
    <xf numFmtId="0" fontId="9" fillId="5" borderId="5" xfId="1" applyFont="1" applyFill="1" applyBorder="1" applyAlignment="1">
      <alignment horizontal="center"/>
    </xf>
    <xf numFmtId="0" fontId="8" fillId="4" borderId="5" xfId="1" applyFont="1" applyFill="1" applyBorder="1" applyAlignment="1">
      <alignment horizontal="center"/>
    </xf>
    <xf numFmtId="0" fontId="8" fillId="4" borderId="6" xfId="1" applyFont="1" applyFill="1" applyBorder="1" applyAlignment="1">
      <alignment horizontal="center"/>
    </xf>
    <xf numFmtId="0" fontId="5" fillId="3" borderId="7" xfId="1" applyFill="1" applyBorder="1"/>
    <xf numFmtId="0" fontId="5" fillId="3" borderId="8" xfId="1" applyFill="1" applyBorder="1"/>
    <xf numFmtId="0" fontId="11" fillId="0" borderId="11" xfId="0" applyFont="1" applyBorder="1" applyAlignment="1">
      <alignment horizontal="center" vertical="center" wrapText="1"/>
    </xf>
    <xf numFmtId="0" fontId="3" fillId="0" borderId="0" xfId="0" applyFont="1"/>
    <xf numFmtId="0" fontId="4" fillId="0" borderId="0" xfId="0" applyFont="1" applyAlignment="1">
      <alignment horizontal="right"/>
    </xf>
    <xf numFmtId="0" fontId="23" fillId="0" borderId="0" xfId="0" applyFont="1"/>
    <xf numFmtId="0" fontId="27" fillId="0" borderId="9" xfId="0" applyFont="1" applyBorder="1"/>
    <xf numFmtId="0" fontId="32" fillId="0" borderId="10" xfId="0" applyFont="1" applyBorder="1" applyAlignment="1">
      <alignment horizontal="center" vertical="center"/>
    </xf>
    <xf numFmtId="0" fontId="27" fillId="0" borderId="10" xfId="0" applyFont="1" applyBorder="1"/>
    <xf numFmtId="0" fontId="27" fillId="0" borderId="10" xfId="0" applyFont="1" applyBorder="1" applyAlignment="1">
      <alignment wrapText="1"/>
    </xf>
    <xf numFmtId="0" fontId="26" fillId="0" borderId="10" xfId="0" applyFont="1" applyBorder="1" applyAlignment="1">
      <alignment horizontal="center" vertical="center"/>
    </xf>
    <xf numFmtId="0" fontId="32" fillId="0" borderId="12" xfId="0" applyFont="1" applyBorder="1" applyAlignment="1">
      <alignment horizontal="center" vertical="center"/>
    </xf>
    <xf numFmtId="0" fontId="14" fillId="0" borderId="12" xfId="0" applyFont="1" applyBorder="1"/>
    <xf numFmtId="0" fontId="14" fillId="0" borderId="12" xfId="0" applyFont="1" applyBorder="1" applyAlignment="1">
      <alignment wrapText="1"/>
    </xf>
    <xf numFmtId="0" fontId="31" fillId="0" borderId="11" xfId="0" applyFont="1" applyBorder="1" applyAlignment="1">
      <alignment horizontal="center" wrapText="1"/>
    </xf>
    <xf numFmtId="0" fontId="11" fillId="0" borderId="9" xfId="0" applyFont="1" applyBorder="1" applyAlignment="1">
      <alignment horizontal="center" vertical="center"/>
    </xf>
    <xf numFmtId="0" fontId="14" fillId="0" borderId="9" xfId="0" applyFont="1" applyBorder="1"/>
    <xf numFmtId="0" fontId="27" fillId="0" borderId="9" xfId="0" applyFont="1" applyBorder="1" applyAlignment="1">
      <alignment wrapText="1"/>
    </xf>
    <xf numFmtId="0" fontId="14" fillId="0" borderId="10" xfId="0" applyFont="1" applyBorder="1" applyAlignment="1">
      <alignment wrapText="1"/>
    </xf>
    <xf numFmtId="0" fontId="14" fillId="0" borderId="10" xfId="0" applyFont="1" applyBorder="1"/>
    <xf numFmtId="0" fontId="11" fillId="0" borderId="10" xfId="0" applyFont="1" applyBorder="1" applyAlignment="1">
      <alignment horizontal="center" vertical="center"/>
    </xf>
    <xf numFmtId="0" fontId="39" fillId="0" borderId="0" xfId="0" applyFont="1" applyAlignment="1">
      <alignment vertical="center"/>
    </xf>
    <xf numFmtId="0" fontId="17" fillId="0" borderId="0" xfId="4" applyFont="1" applyAlignment="1">
      <alignment vertical="center"/>
    </xf>
    <xf numFmtId="0" fontId="17" fillId="0" borderId="14" xfId="4" applyFont="1" applyBorder="1" applyAlignment="1">
      <alignment vertical="center"/>
    </xf>
    <xf numFmtId="0" fontId="35" fillId="0" borderId="11" xfId="0" applyFont="1" applyBorder="1" applyAlignment="1">
      <alignment horizontal="center" vertical="center" wrapText="1"/>
    </xf>
    <xf numFmtId="0" fontId="45" fillId="0" borderId="0" xfId="0" applyFont="1"/>
    <xf numFmtId="0" fontId="46" fillId="0" borderId="0" xfId="0" applyFont="1" applyAlignment="1">
      <alignment vertical="center"/>
    </xf>
    <xf numFmtId="0" fontId="21" fillId="0" borderId="11" xfId="0" applyFont="1" applyBorder="1" applyAlignment="1">
      <alignment horizontal="center" vertical="center" wrapText="1"/>
    </xf>
    <xf numFmtId="0" fontId="33" fillId="0" borderId="10" xfId="0" applyFont="1" applyBorder="1"/>
    <xf numFmtId="0" fontId="29" fillId="0" borderId="0" xfId="0" applyFont="1" applyAlignment="1">
      <alignment vertical="center"/>
    </xf>
    <xf numFmtId="0" fontId="16" fillId="0" borderId="0" xfId="0" applyFont="1"/>
    <xf numFmtId="0" fontId="47" fillId="0" borderId="0" xfId="0" applyFont="1" applyAlignment="1">
      <alignment wrapText="1"/>
    </xf>
    <xf numFmtId="0" fontId="34" fillId="0" borderId="11" xfId="0" applyFont="1" applyBorder="1" applyAlignment="1">
      <alignment horizontal="center" vertical="center"/>
    </xf>
    <xf numFmtId="0" fontId="17" fillId="0" borderId="13" xfId="0" applyFont="1" applyBorder="1" applyAlignment="1">
      <alignment vertical="center"/>
    </xf>
    <xf numFmtId="0" fontId="17" fillId="0" borderId="0" xfId="0" applyFont="1" applyAlignment="1">
      <alignment vertical="center"/>
    </xf>
    <xf numFmtId="0" fontId="15" fillId="0" borderId="0" xfId="0" applyFont="1" applyAlignment="1">
      <alignment vertical="center"/>
    </xf>
    <xf numFmtId="3" fontId="39" fillId="0" borderId="0" xfId="0" applyNumberFormat="1" applyFont="1" applyBorder="1" applyAlignment="1">
      <alignment vertical="center"/>
    </xf>
    <xf numFmtId="0" fontId="15" fillId="0" borderId="13" xfId="0" applyFont="1" applyBorder="1" applyAlignment="1">
      <alignment vertical="center"/>
    </xf>
    <xf numFmtId="167" fontId="19" fillId="0" borderId="0" xfId="12" applyNumberFormat="1" applyFont="1" applyAlignment="1">
      <alignment horizontal="right" vertical="center"/>
    </xf>
    <xf numFmtId="3" fontId="39" fillId="0" borderId="0" xfId="0" applyNumberFormat="1" applyFont="1" applyAlignment="1">
      <alignment vertical="center"/>
    </xf>
    <xf numFmtId="0" fontId="39" fillId="0" borderId="28" xfId="0" quotePrefix="1" applyFont="1" applyBorder="1" applyAlignment="1">
      <alignment vertical="center" wrapText="1"/>
    </xf>
    <xf numFmtId="0" fontId="39" fillId="0" borderId="0" xfId="0" quotePrefix="1" applyFont="1" applyAlignment="1">
      <alignment vertical="center"/>
    </xf>
    <xf numFmtId="0" fontId="34" fillId="0" borderId="0" xfId="0" applyFont="1" applyAlignment="1">
      <alignment horizontal="center" vertical="center" wrapText="1"/>
    </xf>
    <xf numFmtId="0" fontId="39" fillId="0" borderId="0" xfId="0" applyFont="1" applyAlignment="1">
      <alignment horizontal="center" vertical="center"/>
    </xf>
    <xf numFmtId="3" fontId="40" fillId="0" borderId="0" xfId="0" applyNumberFormat="1" applyFont="1" applyAlignment="1">
      <alignment vertical="center"/>
    </xf>
    <xf numFmtId="0" fontId="39" fillId="0" borderId="14" xfId="0" applyFont="1" applyBorder="1" applyAlignment="1">
      <alignment horizontal="center" vertical="center"/>
    </xf>
    <xf numFmtId="3" fontId="39" fillId="0" borderId="0" xfId="0" applyNumberFormat="1" applyFont="1" applyAlignment="1">
      <alignment horizontal="center" vertical="center"/>
    </xf>
    <xf numFmtId="3" fontId="39" fillId="0" borderId="17" xfId="0" applyNumberFormat="1" applyFont="1" applyBorder="1" applyAlignment="1">
      <alignment vertical="center"/>
    </xf>
    <xf numFmtId="0" fontId="39" fillId="0" borderId="17" xfId="0" applyFont="1" applyBorder="1" applyAlignment="1">
      <alignment vertical="center"/>
    </xf>
    <xf numFmtId="3" fontId="39" fillId="0" borderId="11" xfId="0" applyNumberFormat="1" applyFont="1" applyBorder="1" applyAlignment="1">
      <alignment vertical="center"/>
    </xf>
    <xf numFmtId="0" fontId="39" fillId="0" borderId="11" xfId="0" applyFont="1" applyBorder="1" applyAlignment="1">
      <alignment vertical="center"/>
    </xf>
    <xf numFmtId="0" fontId="39" fillId="0" borderId="11" xfId="0" applyFont="1" applyBorder="1" applyAlignment="1">
      <alignment horizontal="left" vertical="center" wrapText="1"/>
    </xf>
    <xf numFmtId="0" fontId="39" fillId="0" borderId="11" xfId="0" applyFont="1" applyFill="1" applyBorder="1" applyAlignment="1">
      <alignment vertical="center"/>
    </xf>
    <xf numFmtId="0" fontId="39" fillId="0" borderId="11" xfId="0" applyFont="1" applyFill="1" applyBorder="1" applyAlignment="1">
      <alignment vertical="center" wrapText="1"/>
    </xf>
    <xf numFmtId="0" fontId="49" fillId="0" borderId="11" xfId="0" applyFont="1" applyFill="1" applyBorder="1" applyAlignment="1">
      <alignment vertical="center" wrapText="1"/>
    </xf>
    <xf numFmtId="3" fontId="49" fillId="0" borderId="11" xfId="0" applyNumberFormat="1" applyFont="1" applyFill="1" applyBorder="1" applyAlignment="1">
      <alignment vertical="center"/>
    </xf>
    <xf numFmtId="0" fontId="34" fillId="0" borderId="11" xfId="0" quotePrefix="1" applyFont="1" applyBorder="1" applyAlignment="1">
      <alignment horizontal="left" vertical="center"/>
    </xf>
    <xf numFmtId="3" fontId="34" fillId="0" borderId="11" xfId="0" applyNumberFormat="1" applyFont="1" applyFill="1" applyBorder="1" applyAlignment="1">
      <alignment vertical="center"/>
    </xf>
    <xf numFmtId="0" fontId="15" fillId="0" borderId="0" xfId="4" applyFont="1" applyAlignment="1">
      <alignment vertical="center"/>
    </xf>
    <xf numFmtId="0" fontId="15" fillId="0" borderId="0" xfId="6" applyFont="1" applyAlignment="1">
      <alignment horizontal="center" vertical="center"/>
    </xf>
    <xf numFmtId="0" fontId="15" fillId="0" borderId="0" xfId="6" applyFont="1" applyAlignment="1">
      <alignment vertical="center"/>
    </xf>
    <xf numFmtId="0" fontId="15" fillId="0" borderId="11" xfId="0" applyFont="1" applyBorder="1" applyAlignment="1">
      <alignment horizontal="center" vertical="center"/>
    </xf>
    <xf numFmtId="0" fontId="17" fillId="0" borderId="0" xfId="4" applyFont="1" applyBorder="1" applyAlignment="1">
      <alignment vertical="center"/>
    </xf>
    <xf numFmtId="167" fontId="25" fillId="0" borderId="0" xfId="12" applyNumberFormat="1" applyFont="1" applyAlignment="1">
      <alignment vertical="center"/>
    </xf>
    <xf numFmtId="167" fontId="25" fillId="0" borderId="0" xfId="12" applyNumberFormat="1" applyFont="1" applyAlignment="1">
      <alignment horizontal="right" vertical="center"/>
    </xf>
    <xf numFmtId="0" fontId="17" fillId="0" borderId="11" xfId="0" applyFont="1" applyBorder="1" applyAlignment="1">
      <alignment vertical="center" wrapText="1"/>
    </xf>
    <xf numFmtId="3" fontId="15" fillId="0" borderId="11" xfId="4" quotePrefix="1" applyNumberFormat="1" applyFont="1" applyBorder="1" applyAlignment="1">
      <alignment vertical="center"/>
    </xf>
    <xf numFmtId="3" fontId="15" fillId="0" borderId="11" xfId="4" quotePrefix="1" applyNumberFormat="1" applyFont="1" applyFill="1" applyBorder="1" applyAlignment="1">
      <alignment vertical="center"/>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7" fillId="0" borderId="11" xfId="0" applyFont="1" applyBorder="1" applyAlignment="1">
      <alignment horizontal="center" vertical="center" wrapText="1"/>
    </xf>
    <xf numFmtId="3" fontId="17" fillId="0" borderId="11" xfId="4" quotePrefix="1" applyNumberFormat="1" applyFont="1" applyBorder="1" applyAlignment="1">
      <alignment vertical="center"/>
    </xf>
    <xf numFmtId="3" fontId="17" fillId="0" borderId="11" xfId="4" quotePrefix="1" applyNumberFormat="1" applyFont="1" applyFill="1" applyBorder="1" applyAlignment="1">
      <alignment vertical="center"/>
    </xf>
    <xf numFmtId="0" fontId="19" fillId="0" borderId="0" xfId="4" applyFont="1" applyFill="1" applyAlignment="1">
      <alignment vertical="center"/>
    </xf>
    <xf numFmtId="49" fontId="15" fillId="0" borderId="11" xfId="4" applyNumberFormat="1" applyFont="1" applyBorder="1" applyAlignment="1">
      <alignment horizontal="center" vertical="center"/>
    </xf>
    <xf numFmtId="49" fontId="17" fillId="0" borderId="11" xfId="4" applyNumberFormat="1" applyFont="1" applyBorder="1" applyAlignment="1">
      <alignment horizontal="center" vertical="center" wrapText="1"/>
    </xf>
    <xf numFmtId="49" fontId="17" fillId="0" borderId="11" xfId="8" applyNumberFormat="1" applyFont="1" applyBorder="1" applyAlignment="1">
      <alignment vertical="center" wrapText="1"/>
    </xf>
    <xf numFmtId="3" fontId="17" fillId="0" borderId="11" xfId="4" applyNumberFormat="1" applyFont="1" applyBorder="1" applyAlignment="1">
      <alignment horizontal="right" vertical="center"/>
    </xf>
    <xf numFmtId="3" fontId="17" fillId="0" borderId="11" xfId="4" applyNumberFormat="1" applyFont="1" applyBorder="1" applyAlignment="1">
      <alignment vertical="center"/>
    </xf>
    <xf numFmtId="3" fontId="17" fillId="0" borderId="11" xfId="4" applyNumberFormat="1" applyFont="1" applyFill="1" applyBorder="1" applyAlignment="1">
      <alignment horizontal="right" vertical="center"/>
    </xf>
    <xf numFmtId="3" fontId="17" fillId="0" borderId="11" xfId="4" applyNumberFormat="1" applyFont="1" applyFill="1" applyBorder="1" applyAlignment="1">
      <alignment vertical="center"/>
    </xf>
    <xf numFmtId="0" fontId="17" fillId="0" borderId="11" xfId="8" applyFont="1" applyBorder="1" applyAlignment="1">
      <alignment vertical="center" wrapText="1"/>
    </xf>
    <xf numFmtId="0" fontId="15" fillId="0" borderId="11" xfId="4" applyFont="1" applyBorder="1" applyAlignment="1">
      <alignment horizontal="center" vertical="center"/>
    </xf>
    <xf numFmtId="0" fontId="15" fillId="0" borderId="11" xfId="4" applyFont="1" applyBorder="1" applyAlignment="1">
      <alignment vertical="center"/>
    </xf>
    <xf numFmtId="3" fontId="15" fillId="0" borderId="11" xfId="4" applyNumberFormat="1" applyFont="1" applyBorder="1" applyAlignment="1">
      <alignment vertical="center"/>
    </xf>
    <xf numFmtId="3" fontId="15" fillId="0" borderId="11" xfId="4" applyNumberFormat="1" applyFont="1" applyFill="1" applyBorder="1" applyAlignment="1">
      <alignment vertical="center"/>
    </xf>
    <xf numFmtId="0" fontId="15" fillId="0" borderId="11" xfId="6" applyFont="1" applyBorder="1" applyAlignment="1">
      <alignment horizontal="center" vertical="center"/>
    </xf>
    <xf numFmtId="0" fontId="15" fillId="0" borderId="11" xfId="6" applyFont="1" applyBorder="1" applyAlignment="1">
      <alignment vertical="center"/>
    </xf>
    <xf numFmtId="0" fontId="17" fillId="0" borderId="11" xfId="4" applyFont="1" applyBorder="1" applyAlignment="1">
      <alignment horizontal="center" vertical="center"/>
    </xf>
    <xf numFmtId="0" fontId="17" fillId="0" borderId="11" xfId="4" applyFont="1" applyBorder="1" applyAlignment="1">
      <alignment vertical="center"/>
    </xf>
    <xf numFmtId="0" fontId="19" fillId="0" borderId="11" xfId="4" applyFont="1" applyFill="1" applyBorder="1" applyAlignment="1">
      <alignment horizontal="center" vertical="center"/>
    </xf>
    <xf numFmtId="0" fontId="19" fillId="0" borderId="11" xfId="4" applyFont="1" applyFill="1" applyBorder="1" applyAlignment="1">
      <alignment vertical="center"/>
    </xf>
    <xf numFmtId="3" fontId="19" fillId="0" borderId="11" xfId="4" applyNumberFormat="1" applyFont="1" applyFill="1" applyBorder="1" applyAlignment="1">
      <alignment vertical="center"/>
    </xf>
    <xf numFmtId="49" fontId="17" fillId="0" borderId="11" xfId="4" applyNumberFormat="1" applyFont="1" applyBorder="1" applyAlignment="1">
      <alignment horizontal="center" vertical="center"/>
    </xf>
    <xf numFmtId="3" fontId="17" fillId="0" borderId="11" xfId="4" quotePrefix="1" applyNumberFormat="1" applyFont="1" applyBorder="1" applyAlignment="1">
      <alignment horizontal="center" vertical="center"/>
    </xf>
    <xf numFmtId="167" fontId="17" fillId="0" borderId="11" xfId="12" quotePrefix="1" applyNumberFormat="1" applyFont="1" applyFill="1" applyBorder="1" applyAlignment="1">
      <alignment vertical="center"/>
    </xf>
    <xf numFmtId="0" fontId="51" fillId="0" borderId="11" xfId="4" applyFont="1" applyBorder="1" applyAlignment="1">
      <alignment horizontal="center" vertical="center"/>
    </xf>
    <xf numFmtId="0" fontId="51" fillId="0" borderId="0" xfId="4" applyFont="1" applyAlignment="1">
      <alignment vertical="center"/>
    </xf>
    <xf numFmtId="0" fontId="25" fillId="0" borderId="0" xfId="5" applyFont="1" applyAlignment="1">
      <alignment horizontal="right" vertical="center"/>
    </xf>
    <xf numFmtId="0" fontId="19" fillId="0" borderId="0" xfId="0" applyFont="1" applyAlignment="1">
      <alignment vertical="center"/>
    </xf>
    <xf numFmtId="0" fontId="19" fillId="0" borderId="0" xfId="0" applyFont="1" applyAlignment="1">
      <alignment horizontal="centerContinuous" vertical="center"/>
    </xf>
    <xf numFmtId="0" fontId="19" fillId="0" borderId="0" xfId="0" applyFont="1" applyAlignment="1">
      <alignment horizontal="right" vertical="center"/>
    </xf>
    <xf numFmtId="0" fontId="15" fillId="0" borderId="11" xfId="0" applyFont="1" applyBorder="1" applyAlignment="1">
      <alignment vertical="center"/>
    </xf>
    <xf numFmtId="0" fontId="17" fillId="0" borderId="13" xfId="0" applyFont="1" applyFill="1" applyBorder="1" applyAlignment="1">
      <alignment vertical="center"/>
    </xf>
    <xf numFmtId="0" fontId="17" fillId="0" borderId="0" xfId="0" applyFont="1" applyFill="1" applyAlignment="1">
      <alignment vertical="center"/>
    </xf>
    <xf numFmtId="0" fontId="36" fillId="0" borderId="0" xfId="0" applyFont="1" applyAlignment="1">
      <alignment vertical="center"/>
    </xf>
    <xf numFmtId="0" fontId="36" fillId="0" borderId="11" xfId="0" applyFont="1" applyBorder="1" applyAlignment="1">
      <alignment horizontal="center" vertical="center"/>
    </xf>
    <xf numFmtId="0" fontId="36" fillId="0" borderId="11" xfId="0" quotePrefix="1" applyFont="1" applyBorder="1" applyAlignment="1">
      <alignment horizontal="center" vertical="center"/>
    </xf>
    <xf numFmtId="0" fontId="36" fillId="0" borderId="7" xfId="0" applyFont="1" applyBorder="1" applyAlignment="1">
      <alignment horizontal="center" vertical="center"/>
    </xf>
    <xf numFmtId="3" fontId="36" fillId="0" borderId="30" xfId="0" applyNumberFormat="1" applyFont="1" applyBorder="1" applyAlignment="1">
      <alignment horizontal="center" vertical="center"/>
    </xf>
    <xf numFmtId="3" fontId="15" fillId="0" borderId="11" xfId="0" applyNumberFormat="1" applyFont="1" applyBorder="1" applyAlignment="1">
      <alignment vertical="center"/>
    </xf>
    <xf numFmtId="0" fontId="17" fillId="0" borderId="11" xfId="7" applyFont="1" applyBorder="1" applyAlignment="1">
      <alignment horizontal="center" vertical="center" wrapText="1"/>
    </xf>
    <xf numFmtId="165" fontId="17" fillId="0" borderId="11" xfId="7" applyNumberFormat="1" applyFont="1" applyBorder="1" applyAlignment="1">
      <alignment vertical="center" wrapText="1"/>
    </xf>
    <xf numFmtId="3" fontId="17" fillId="0" borderId="11" xfId="0" applyNumberFormat="1" applyFont="1" applyBorder="1" applyAlignment="1">
      <alignment vertical="center"/>
    </xf>
    <xf numFmtId="165" fontId="17" fillId="0" borderId="11" xfId="7" applyNumberFormat="1" applyFont="1" applyFill="1" applyBorder="1" applyAlignment="1">
      <alignment vertical="center" wrapText="1"/>
    </xf>
    <xf numFmtId="3" fontId="17" fillId="0" borderId="11" xfId="0" applyNumberFormat="1" applyFont="1" applyFill="1" applyBorder="1" applyAlignment="1">
      <alignment vertical="center"/>
    </xf>
    <xf numFmtId="0" fontId="17" fillId="0" borderId="11" xfId="7" applyFont="1" applyFill="1" applyBorder="1" applyAlignment="1">
      <alignment horizontal="center" vertical="center" wrapText="1"/>
    </xf>
    <xf numFmtId="3" fontId="17" fillId="0" borderId="11" xfId="0" applyNumberFormat="1" applyFont="1" applyFill="1" applyBorder="1" applyAlignment="1">
      <alignment horizontal="right" vertical="center"/>
    </xf>
    <xf numFmtId="0" fontId="17" fillId="0" borderId="11" xfId="0" applyFont="1" applyBorder="1" applyAlignment="1">
      <alignment horizontal="left" vertical="center"/>
    </xf>
    <xf numFmtId="0" fontId="17" fillId="0" borderId="11" xfId="0" applyFont="1" applyBorder="1" applyAlignment="1">
      <alignment vertical="center"/>
    </xf>
    <xf numFmtId="9" fontId="17" fillId="0" borderId="11" xfId="12" applyNumberFormat="1" applyFont="1" applyBorder="1" applyAlignment="1">
      <alignment vertical="center"/>
    </xf>
    <xf numFmtId="3" fontId="34" fillId="0" borderId="11" xfId="0" applyNumberFormat="1" applyFont="1" applyBorder="1" applyAlignment="1">
      <alignment vertical="center"/>
    </xf>
    <xf numFmtId="3" fontId="17" fillId="0" borderId="14" xfId="4" applyNumberFormat="1" applyFont="1" applyBorder="1" applyAlignment="1">
      <alignment vertical="center"/>
    </xf>
    <xf numFmtId="0" fontId="17" fillId="0" borderId="11" xfId="0" quotePrefix="1" applyFont="1" applyBorder="1" applyAlignment="1">
      <alignment vertical="center" wrapText="1"/>
    </xf>
    <xf numFmtId="164" fontId="19" fillId="0" borderId="0" xfId="13" applyFont="1" applyAlignment="1">
      <alignment horizontal="right" vertical="center"/>
    </xf>
    <xf numFmtId="3" fontId="15" fillId="0" borderId="0" xfId="0" applyNumberFormat="1" applyFont="1" applyAlignment="1">
      <alignment vertical="center"/>
    </xf>
    <xf numFmtId="168" fontId="15" fillId="0" borderId="0" xfId="13" applyNumberFormat="1" applyFont="1" applyAlignment="1">
      <alignment vertical="center"/>
    </xf>
    <xf numFmtId="0" fontId="12" fillId="0" borderId="0" xfId="0" applyFont="1" applyAlignment="1">
      <alignment horizontal="right"/>
    </xf>
    <xf numFmtId="0" fontId="11" fillId="0" borderId="0" xfId="0" applyFont="1"/>
    <xf numFmtId="0" fontId="3" fillId="0" borderId="0" xfId="0" applyFont="1"/>
    <xf numFmtId="0" fontId="12" fillId="0" borderId="0" xfId="0" applyFont="1" applyAlignment="1">
      <alignment horizontal="center"/>
    </xf>
    <xf numFmtId="0" fontId="28" fillId="0" borderId="0" xfId="0" applyFont="1" applyAlignment="1">
      <alignment horizontal="center"/>
    </xf>
    <xf numFmtId="0" fontId="26"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6" fillId="0" borderId="10" xfId="0" applyFont="1" applyBorder="1"/>
    <xf numFmtId="0" fontId="33" fillId="0" borderId="10" xfId="0" applyFont="1" applyBorder="1"/>
    <xf numFmtId="0" fontId="33" fillId="0" borderId="10" xfId="0" applyFont="1" applyBorder="1" applyAlignment="1">
      <alignment wrapText="1"/>
    </xf>
    <xf numFmtId="0" fontId="32" fillId="0" borderId="10" xfId="0" applyFont="1" applyBorder="1"/>
    <xf numFmtId="0" fontId="27" fillId="0" borderId="10" xfId="0" applyFont="1" applyBorder="1"/>
    <xf numFmtId="0" fontId="27" fillId="0" borderId="10" xfId="0" applyFont="1" applyBorder="1" applyAlignment="1">
      <alignment wrapText="1"/>
    </xf>
    <xf numFmtId="0" fontId="31" fillId="0" borderId="0" xfId="0" applyFont="1"/>
    <xf numFmtId="0" fontId="26" fillId="0" borderId="10" xfId="0" applyFont="1" applyBorder="1" applyAlignment="1">
      <alignment vertical="center"/>
    </xf>
    <xf numFmtId="0" fontId="18" fillId="0" borderId="10" xfId="0" applyFont="1" applyBorder="1" applyAlignment="1">
      <alignment wrapText="1"/>
    </xf>
    <xf numFmtId="0" fontId="26" fillId="0" borderId="10" xfId="0" applyFont="1" applyBorder="1" applyAlignment="1">
      <alignment horizontal="left" wrapText="1"/>
    </xf>
    <xf numFmtId="0" fontId="32" fillId="0" borderId="12" xfId="0" applyFont="1" applyBorder="1"/>
    <xf numFmtId="0" fontId="14" fillId="0" borderId="12" xfId="0" applyFont="1" applyBorder="1"/>
    <xf numFmtId="0" fontId="14" fillId="0" borderId="12" xfId="0" applyFont="1" applyBorder="1" applyAlignment="1">
      <alignment wrapText="1"/>
    </xf>
    <xf numFmtId="0" fontId="14" fillId="0" borderId="12" xfId="0" applyFont="1" applyBorder="1" applyAlignment="1">
      <alignment horizontal="right"/>
    </xf>
    <xf numFmtId="0" fontId="10" fillId="0" borderId="0" xfId="0" applyFont="1" applyAlignment="1">
      <alignment horizontal="center"/>
    </xf>
    <xf numFmtId="0" fontId="12" fillId="0" borderId="0" xfId="0" applyFont="1"/>
    <xf numFmtId="0" fontId="10" fillId="0" borderId="0" xfId="0" applyFont="1" applyAlignment="1">
      <alignment horizontal="left"/>
    </xf>
    <xf numFmtId="0" fontId="11" fillId="0" borderId="11" xfId="0" applyFont="1" applyBorder="1" applyAlignment="1">
      <alignment horizontal="center" vertical="center" wrapText="1"/>
    </xf>
    <xf numFmtId="0" fontId="32" fillId="0" borderId="10" xfId="0" applyFont="1" applyBorder="1" applyAlignment="1">
      <alignment vertical="center"/>
    </xf>
    <xf numFmtId="0" fontId="14" fillId="0" borderId="10" xfId="0" applyFont="1" applyBorder="1"/>
    <xf numFmtId="0" fontId="14" fillId="0" borderId="10" xfId="0" applyFont="1" applyBorder="1" applyAlignment="1">
      <alignment wrapText="1"/>
    </xf>
    <xf numFmtId="0" fontId="32" fillId="0" borderId="12" xfId="0" applyFont="1" applyBorder="1" applyAlignment="1">
      <alignment vertical="center"/>
    </xf>
    <xf numFmtId="0" fontId="4" fillId="0" borderId="0" xfId="0" applyFont="1" applyAlignment="1">
      <alignment horizontal="right"/>
    </xf>
    <xf numFmtId="0" fontId="26" fillId="0" borderId="24" xfId="0" applyFont="1" applyBorder="1" applyAlignment="1">
      <alignment vertical="center" wrapText="1"/>
    </xf>
    <xf numFmtId="0" fontId="26" fillId="0" borderId="20" xfId="0" applyFont="1" applyBorder="1" applyAlignment="1">
      <alignment vertical="center" wrapText="1"/>
    </xf>
    <xf numFmtId="0" fontId="11" fillId="0" borderId="10" xfId="0" applyFont="1" applyBorder="1" applyAlignment="1">
      <alignment vertical="center"/>
    </xf>
    <xf numFmtId="0" fontId="29" fillId="0" borderId="0" xfId="0" applyFont="1" applyAlignment="1">
      <alignment horizontal="right"/>
    </xf>
    <xf numFmtId="0" fontId="11" fillId="0" borderId="11" xfId="0" applyFont="1" applyBorder="1" applyAlignment="1">
      <alignment vertical="center" wrapText="1"/>
    </xf>
    <xf numFmtId="0" fontId="31" fillId="0" borderId="11" xfId="0" applyFont="1" applyBorder="1" applyAlignment="1">
      <alignment horizontal="center" wrapText="1"/>
    </xf>
    <xf numFmtId="0" fontId="11" fillId="0" borderId="25" xfId="0" applyFont="1" applyBorder="1" applyAlignment="1">
      <alignment vertical="center"/>
    </xf>
    <xf numFmtId="0" fontId="11" fillId="0" borderId="16" xfId="0" applyFont="1" applyBorder="1" applyAlignment="1">
      <alignment vertical="center"/>
    </xf>
    <xf numFmtId="0" fontId="27" fillId="0" borderId="25" xfId="0" applyFont="1" applyBorder="1"/>
    <xf numFmtId="0" fontId="27" fillId="0" borderId="26" xfId="0" applyFont="1" applyBorder="1"/>
    <xf numFmtId="0" fontId="27" fillId="0" borderId="16" xfId="0" applyFont="1" applyBorder="1"/>
    <xf numFmtId="0" fontId="27" fillId="0" borderId="25" xfId="0" applyFont="1" applyBorder="1" applyAlignment="1">
      <alignment wrapText="1"/>
    </xf>
    <xf numFmtId="0" fontId="27" fillId="0" borderId="16" xfId="0" applyFont="1" applyBorder="1" applyAlignment="1">
      <alignment wrapText="1"/>
    </xf>
    <xf numFmtId="0" fontId="11" fillId="0" borderId="0" xfId="0" applyFont="1" applyAlignment="1">
      <alignment horizontal="center"/>
    </xf>
    <xf numFmtId="3" fontId="34" fillId="0" borderId="0" xfId="5" applyNumberFormat="1" applyFont="1" applyAlignment="1">
      <alignment horizontal="right" vertical="center"/>
    </xf>
    <xf numFmtId="0" fontId="34" fillId="0" borderId="0" xfId="0" applyFont="1" applyAlignment="1">
      <alignment horizontal="center" vertical="center"/>
    </xf>
    <xf numFmtId="0" fontId="40" fillId="0" borderId="0" xfId="0" applyFont="1" applyAlignment="1">
      <alignment horizontal="center" vertical="center"/>
    </xf>
    <xf numFmtId="0" fontId="15" fillId="0" borderId="11" xfId="0" applyFont="1" applyBorder="1" applyAlignment="1">
      <alignment horizontal="center" vertical="center"/>
    </xf>
    <xf numFmtId="3" fontId="15" fillId="0" borderId="7" xfId="0" applyNumberFormat="1" applyFont="1" applyBorder="1" applyAlignment="1">
      <alignment horizontal="center" vertical="center"/>
    </xf>
    <xf numFmtId="3" fontId="15" fillId="0" borderId="15" xfId="0" applyNumberFormat="1" applyFont="1" applyBorder="1" applyAlignment="1">
      <alignment horizontal="center" vertical="center"/>
    </xf>
    <xf numFmtId="167" fontId="41" fillId="0" borderId="11" xfId="12" applyNumberFormat="1" applyFont="1" applyBorder="1" applyAlignment="1">
      <alignment horizontal="center" vertical="center"/>
    </xf>
    <xf numFmtId="0" fontId="41" fillId="0" borderId="7" xfId="4" applyFont="1" applyBorder="1" applyAlignment="1">
      <alignment horizontal="center" vertical="center" wrapText="1"/>
    </xf>
    <xf numFmtId="0" fontId="41" fillId="0" borderId="13" xfId="4" applyFont="1" applyBorder="1" applyAlignment="1">
      <alignment horizontal="center" vertical="center"/>
    </xf>
    <xf numFmtId="0" fontId="41" fillId="0" borderId="15" xfId="4" applyFont="1" applyBorder="1" applyAlignment="1">
      <alignment horizontal="center" vertical="center"/>
    </xf>
    <xf numFmtId="0" fontId="37" fillId="0" borderId="7" xfId="4" applyFont="1" applyBorder="1" applyAlignment="1">
      <alignment horizontal="center" vertical="center" wrapText="1"/>
    </xf>
    <xf numFmtId="0" fontId="37" fillId="0" borderId="13" xfId="4" applyFont="1" applyBorder="1" applyAlignment="1">
      <alignment horizontal="center" vertical="center"/>
    </xf>
    <xf numFmtId="0" fontId="37" fillId="0" borderId="15" xfId="4" applyFont="1" applyBorder="1" applyAlignment="1">
      <alignment horizontal="center" vertical="center"/>
    </xf>
    <xf numFmtId="0" fontId="25" fillId="0" borderId="0" xfId="4" applyFont="1" applyAlignment="1">
      <alignment vertical="center" wrapText="1"/>
    </xf>
    <xf numFmtId="0" fontId="25" fillId="0" borderId="0" xfId="4" applyFont="1" applyAlignment="1">
      <alignment vertical="center"/>
    </xf>
    <xf numFmtId="0" fontId="25" fillId="0" borderId="0" xfId="4" applyFont="1" applyAlignment="1">
      <alignment horizontal="center" vertical="center"/>
    </xf>
    <xf numFmtId="0" fontId="38" fillId="0" borderId="0" xfId="4" applyFont="1" applyAlignment="1">
      <alignment horizontal="center" vertical="center"/>
    </xf>
    <xf numFmtId="0" fontId="41" fillId="0" borderId="11" xfId="4" applyFont="1" applyBorder="1" applyAlignment="1">
      <alignment horizontal="center" vertical="center"/>
    </xf>
    <xf numFmtId="0" fontId="15" fillId="0" borderId="7" xfId="4" applyFont="1" applyBorder="1" applyAlignment="1">
      <alignment horizontal="center" vertical="center"/>
    </xf>
    <xf numFmtId="0" fontId="15" fillId="0" borderId="13" xfId="4" applyFont="1" applyBorder="1" applyAlignment="1">
      <alignment horizontal="center" vertical="center"/>
    </xf>
    <xf numFmtId="0" fontId="15" fillId="0" borderId="15" xfId="4" applyFont="1" applyBorder="1" applyAlignment="1">
      <alignment horizontal="center" vertical="center"/>
    </xf>
    <xf numFmtId="0" fontId="34" fillId="0" borderId="7" xfId="4" applyFont="1" applyBorder="1" applyAlignment="1">
      <alignment horizontal="center" vertical="center"/>
    </xf>
    <xf numFmtId="0" fontId="34" fillId="0" borderId="13" xfId="4" applyFont="1" applyBorder="1" applyAlignment="1">
      <alignment horizontal="center" vertical="center"/>
    </xf>
    <xf numFmtId="0" fontId="34" fillId="0" borderId="15" xfId="4" applyFont="1" applyBorder="1" applyAlignment="1">
      <alignment horizontal="center" vertical="center"/>
    </xf>
    <xf numFmtId="0" fontId="41" fillId="0" borderId="27" xfId="4" applyFont="1" applyBorder="1" applyAlignment="1">
      <alignment horizontal="center" vertical="center"/>
    </xf>
    <xf numFmtId="0" fontId="41" fillId="0" borderId="18" xfId="4" applyFont="1" applyBorder="1" applyAlignment="1">
      <alignment horizontal="center" vertical="center"/>
    </xf>
    <xf numFmtId="0" fontId="37" fillId="0" borderId="7" xfId="0" applyFont="1" applyBorder="1" applyAlignment="1">
      <alignment horizontal="center" vertical="center" wrapText="1"/>
    </xf>
    <xf numFmtId="0" fontId="37" fillId="0" borderId="13" xfId="0" applyFont="1" applyBorder="1" applyAlignment="1">
      <alignment horizontal="center" vertical="center"/>
    </xf>
    <xf numFmtId="0" fontId="37"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25" fillId="0" borderId="0" xfId="0" applyFont="1" applyAlignment="1">
      <alignment vertical="center" wrapText="1"/>
    </xf>
    <xf numFmtId="0" fontId="25" fillId="0" borderId="0" xfId="0" applyFont="1" applyAlignment="1">
      <alignment vertical="center"/>
    </xf>
    <xf numFmtId="0" fontId="15" fillId="0" borderId="0" xfId="0" applyFont="1" applyAlignment="1">
      <alignment horizontal="center" vertical="center"/>
    </xf>
    <xf numFmtId="0" fontId="38" fillId="0" borderId="0" xfId="0" applyFont="1" applyAlignment="1">
      <alignment horizontal="center" vertical="center"/>
    </xf>
    <xf numFmtId="0" fontId="36" fillId="0" borderId="27" xfId="0" applyFont="1" applyBorder="1" applyAlignment="1">
      <alignment horizontal="center"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7" fillId="0" borderId="28" xfId="0" applyFont="1" applyBorder="1" applyAlignment="1">
      <alignment vertical="center" wrapText="1"/>
    </xf>
    <xf numFmtId="0" fontId="17" fillId="0" borderId="0" xfId="0" applyFont="1" applyAlignment="1">
      <alignment vertical="center" wrapText="1"/>
    </xf>
    <xf numFmtId="0" fontId="17" fillId="0" borderId="21" xfId="0" applyFont="1" applyBorder="1" applyAlignment="1">
      <alignment vertical="center" wrapText="1"/>
    </xf>
    <xf numFmtId="0" fontId="17" fillId="0" borderId="29" xfId="0" applyFont="1" applyBorder="1" applyAlignment="1">
      <alignment vertical="center" wrapText="1"/>
    </xf>
    <xf numFmtId="0" fontId="17" fillId="0" borderId="14" xfId="0" applyFont="1" applyBorder="1" applyAlignment="1">
      <alignment vertical="center" wrapText="1"/>
    </xf>
    <xf numFmtId="0" fontId="17" fillId="0" borderId="19" xfId="0" applyFont="1" applyBorder="1" applyAlignment="1">
      <alignment vertical="center" wrapText="1"/>
    </xf>
    <xf numFmtId="0" fontId="25" fillId="0" borderId="7" xfId="0"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34" fillId="0" borderId="7" xfId="0" applyFont="1" applyBorder="1" applyAlignment="1">
      <alignment horizontal="center" vertical="center"/>
    </xf>
    <xf numFmtId="0" fontId="34" fillId="0" borderId="13" xfId="0" applyFont="1" applyBorder="1" applyAlignment="1">
      <alignment horizontal="center" vertical="center"/>
    </xf>
    <xf numFmtId="0" fontId="34" fillId="0" borderId="15" xfId="0" applyFont="1" applyBorder="1" applyAlignment="1">
      <alignment horizontal="center" vertical="center"/>
    </xf>
    <xf numFmtId="0" fontId="41" fillId="0" borderId="7" xfId="0" applyFont="1" applyBorder="1" applyAlignment="1">
      <alignment horizontal="center" vertical="center"/>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7" xfId="0" applyFont="1" applyBorder="1" applyAlignment="1">
      <alignment horizontal="center" vertical="center" wrapText="1"/>
    </xf>
    <xf numFmtId="0" fontId="37" fillId="0" borderId="7" xfId="0" applyFont="1" applyBorder="1" applyAlignment="1">
      <alignment horizontal="center" vertical="center"/>
    </xf>
    <xf numFmtId="169" fontId="53" fillId="0" borderId="10" xfId="13" applyNumberFormat="1" applyFont="1" applyBorder="1" applyAlignment="1">
      <alignment horizontal="right" vertical="center" wrapText="1"/>
    </xf>
    <xf numFmtId="169" fontId="39" fillId="0" borderId="10" xfId="13" applyNumberFormat="1" applyFont="1" applyBorder="1"/>
    <xf numFmtId="169" fontId="40" fillId="0" borderId="10" xfId="13" applyNumberFormat="1" applyFont="1" applyBorder="1"/>
    <xf numFmtId="169" fontId="34" fillId="0" borderId="10" xfId="13" applyNumberFormat="1" applyFont="1" applyBorder="1"/>
    <xf numFmtId="169" fontId="54" fillId="6" borderId="10" xfId="13" applyNumberFormat="1" applyFont="1" applyFill="1" applyBorder="1"/>
  </cellXfs>
  <cellStyles count="14">
    <cellStyle name="??_kc-elec system check list" xfId="1"/>
    <cellStyle name="Comma" xfId="13" builtinId="3"/>
    <cellStyle name="Comma 2" xfId="11"/>
    <cellStyle name="Header1" xfId="2"/>
    <cellStyle name="Header2" xfId="3"/>
    <cellStyle name="Normal" xfId="0" builtinId="0"/>
    <cellStyle name="Normal 2" xfId="4"/>
    <cellStyle name="Normal 3" xfId="5"/>
    <cellStyle name="Normal 4" xfId="9"/>
    <cellStyle name="Normal 5" xfId="10"/>
    <cellStyle name="Normal_Bao cao thu NSNN" xfId="6"/>
    <cellStyle name="Normal_Chi NSTW NSDP 2002 - PL" xfId="7"/>
    <cellStyle name="Normal_Mau giao thu (Bo)" xfId="8"/>
    <cellStyle name="Percent" xfId="1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1524000</xdr:colOff>
      <xdr:row>1</xdr:row>
      <xdr:rowOff>56029</xdr:rowOff>
    </xdr:from>
    <xdr:to>
      <xdr:col>0</xdr:col>
      <xdr:colOff>2364441</xdr:colOff>
      <xdr:row>1</xdr:row>
      <xdr:rowOff>56029</xdr:rowOff>
    </xdr:to>
    <xdr:cxnSp macro="">
      <xdr:nvCxnSpPr>
        <xdr:cNvPr id="4" name="Straight Connector 3"/>
        <xdr:cNvCxnSpPr/>
      </xdr:nvCxnSpPr>
      <xdr:spPr>
        <a:xfrm>
          <a:off x="1524000" y="470647"/>
          <a:ext cx="84044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1"/>
  <sheetViews>
    <sheetView workbookViewId="0">
      <selection activeCell="B21" sqref="B21:C21"/>
    </sheetView>
  </sheetViews>
  <sheetFormatPr defaultColWidth="8.75" defaultRowHeight="15"/>
  <cols>
    <col min="1" max="1" width="3.875" bestFit="1" customWidth="1"/>
    <col min="2" max="2" width="26" customWidth="1"/>
    <col min="3" max="3" width="23.375" customWidth="1"/>
    <col min="4" max="4" width="8.375" customWidth="1"/>
    <col min="5" max="5" width="2.375" customWidth="1"/>
    <col min="6" max="6" width="3.375" customWidth="1"/>
    <col min="7" max="7" width="8.375" hidden="1" customWidth="1"/>
    <col min="8" max="8" width="8.375" customWidth="1"/>
    <col min="9" max="9" width="5.75" customWidth="1"/>
    <col min="10" max="10" width="13.375" customWidth="1"/>
    <col min="11" max="11" width="8.375" customWidth="1"/>
    <col min="12" max="12" width="6.375" customWidth="1"/>
  </cols>
  <sheetData>
    <row r="1" spans="1:12">
      <c r="A1" s="137" t="s">
        <v>102</v>
      </c>
      <c r="B1" s="137"/>
      <c r="C1" s="138"/>
      <c r="D1" s="138"/>
      <c r="E1" s="138"/>
      <c r="F1" s="138"/>
      <c r="G1" s="138"/>
      <c r="H1" s="138"/>
      <c r="I1" s="138"/>
      <c r="J1" s="136" t="s">
        <v>149</v>
      </c>
      <c r="K1" s="136"/>
      <c r="L1" s="136"/>
    </row>
    <row r="2" spans="1:12">
      <c r="A2" s="137" t="s">
        <v>97</v>
      </c>
      <c r="B2" s="137"/>
      <c r="C2" s="138"/>
      <c r="D2" s="138"/>
      <c r="E2" s="138"/>
      <c r="F2" s="138"/>
      <c r="G2" s="138"/>
      <c r="H2" s="138"/>
      <c r="I2" s="138"/>
      <c r="J2" s="136"/>
      <c r="K2" s="136"/>
      <c r="L2" s="136"/>
    </row>
    <row r="3" spans="1:12">
      <c r="A3" s="137" t="s">
        <v>98</v>
      </c>
      <c r="B3" s="137"/>
      <c r="C3" s="138"/>
      <c r="D3" s="138"/>
      <c r="E3" s="138"/>
      <c r="F3" s="138"/>
      <c r="G3" s="138"/>
      <c r="H3" s="138"/>
      <c r="I3" s="138"/>
      <c r="J3" s="136"/>
      <c r="K3" s="136"/>
      <c r="L3" s="136"/>
    </row>
    <row r="4" spans="1:12" ht="23.25" customHeight="1">
      <c r="A4" s="139" t="s">
        <v>106</v>
      </c>
      <c r="B4" s="139"/>
      <c r="C4" s="139"/>
      <c r="D4" s="139"/>
      <c r="E4" s="139"/>
      <c r="F4" s="139"/>
      <c r="G4" s="139"/>
      <c r="H4" s="139"/>
      <c r="I4" s="139"/>
      <c r="J4" s="139"/>
      <c r="K4" s="139"/>
      <c r="L4" s="139"/>
    </row>
    <row r="5" spans="1:12" ht="22.5" customHeight="1">
      <c r="A5" s="139" t="s">
        <v>107</v>
      </c>
      <c r="B5" s="139"/>
      <c r="C5" s="139"/>
      <c r="D5" s="139"/>
      <c r="E5" s="139"/>
      <c r="F5" s="139"/>
      <c r="G5" s="139"/>
      <c r="H5" s="139"/>
      <c r="I5" s="139"/>
      <c r="J5" s="139"/>
      <c r="K5" s="139"/>
      <c r="L5" s="139"/>
    </row>
    <row r="6" spans="1:12" ht="24" customHeight="1">
      <c r="A6" s="139" t="s">
        <v>57</v>
      </c>
      <c r="B6" s="139"/>
      <c r="C6" s="139"/>
      <c r="D6" s="139"/>
      <c r="E6" s="139"/>
      <c r="F6" s="139"/>
      <c r="G6" s="139"/>
      <c r="H6" s="139"/>
      <c r="I6" s="139"/>
      <c r="J6" s="139"/>
      <c r="K6" s="139"/>
      <c r="L6" s="139"/>
    </row>
    <row r="7" spans="1:12" ht="18.75">
      <c r="A7" s="140" t="s">
        <v>108</v>
      </c>
      <c r="B7" s="140"/>
      <c r="C7" s="140"/>
      <c r="D7" s="140"/>
      <c r="E7" s="140"/>
      <c r="F7" s="140"/>
      <c r="G7" s="140"/>
      <c r="H7" s="140"/>
      <c r="I7" s="140"/>
      <c r="J7" s="140"/>
      <c r="K7" s="140"/>
      <c r="L7" s="140"/>
    </row>
    <row r="8" spans="1:12">
      <c r="A8" s="38"/>
      <c r="B8" s="38"/>
      <c r="C8" s="38"/>
      <c r="D8" s="38"/>
      <c r="E8" s="38"/>
      <c r="F8" s="38"/>
      <c r="G8" s="38"/>
      <c r="H8" s="38"/>
      <c r="I8" s="38"/>
      <c r="J8" s="38"/>
      <c r="K8" s="38" t="s">
        <v>69</v>
      </c>
      <c r="L8" s="38"/>
    </row>
    <row r="9" spans="1:12">
      <c r="A9" s="141" t="s">
        <v>15</v>
      </c>
      <c r="B9" s="141" t="s">
        <v>54</v>
      </c>
      <c r="C9" s="141"/>
      <c r="D9" s="141" t="s">
        <v>59</v>
      </c>
      <c r="E9" s="141"/>
      <c r="F9" s="141"/>
      <c r="G9" s="141"/>
      <c r="H9" s="141" t="s">
        <v>60</v>
      </c>
      <c r="I9" s="141"/>
      <c r="J9" s="141" t="s">
        <v>61</v>
      </c>
      <c r="K9" s="141" t="s">
        <v>62</v>
      </c>
      <c r="L9" s="141"/>
    </row>
    <row r="10" spans="1:12">
      <c r="A10" s="141"/>
      <c r="B10" s="141"/>
      <c r="C10" s="141"/>
      <c r="D10" s="141"/>
      <c r="E10" s="141"/>
      <c r="F10" s="141"/>
      <c r="G10" s="141"/>
      <c r="H10" s="141"/>
      <c r="I10" s="141"/>
      <c r="J10" s="141"/>
      <c r="K10" s="141"/>
      <c r="L10" s="141"/>
    </row>
    <row r="11" spans="1:12">
      <c r="A11" s="141"/>
      <c r="B11" s="141"/>
      <c r="C11" s="141"/>
      <c r="D11" s="141"/>
      <c r="E11" s="141"/>
      <c r="F11" s="141"/>
      <c r="G11" s="141"/>
      <c r="H11" s="141"/>
      <c r="I11" s="141"/>
      <c r="J11" s="141"/>
      <c r="K11" s="141"/>
      <c r="L11" s="141"/>
    </row>
    <row r="12" spans="1:12">
      <c r="A12" s="141"/>
      <c r="B12" s="141"/>
      <c r="C12" s="141"/>
      <c r="D12" s="141"/>
      <c r="E12" s="141"/>
      <c r="F12" s="141"/>
      <c r="G12" s="141"/>
      <c r="H12" s="141"/>
      <c r="I12" s="141"/>
      <c r="J12" s="141"/>
      <c r="K12" s="141"/>
      <c r="L12" s="141"/>
    </row>
    <row r="13" spans="1:12">
      <c r="A13" s="33" t="s">
        <v>0</v>
      </c>
      <c r="B13" s="142" t="s">
        <v>1</v>
      </c>
      <c r="C13" s="142"/>
      <c r="D13" s="143">
        <v>1</v>
      </c>
      <c r="E13" s="143"/>
      <c r="F13" s="143"/>
      <c r="G13" s="143"/>
      <c r="H13" s="142">
        <v>2</v>
      </c>
      <c r="I13" s="142"/>
      <c r="J13" s="36">
        <v>3</v>
      </c>
      <c r="K13" s="143">
        <v>4</v>
      </c>
      <c r="L13" s="143"/>
    </row>
    <row r="14" spans="1:12" s="39" customFormat="1" ht="24.95" customHeight="1">
      <c r="A14" s="19">
        <v>1</v>
      </c>
      <c r="B14" s="144" t="s">
        <v>140</v>
      </c>
      <c r="C14" s="144"/>
      <c r="D14" s="145"/>
      <c r="E14" s="145"/>
      <c r="F14" s="145"/>
      <c r="G14" s="145"/>
      <c r="H14" s="146"/>
      <c r="I14" s="146"/>
      <c r="J14" s="37"/>
      <c r="K14" s="145"/>
      <c r="L14" s="145"/>
    </row>
    <row r="15" spans="1:12" ht="24.95" customHeight="1">
      <c r="A15" s="16" t="s">
        <v>52</v>
      </c>
      <c r="B15" s="147" t="s">
        <v>135</v>
      </c>
      <c r="C15" s="147"/>
      <c r="D15" s="148"/>
      <c r="E15" s="148"/>
      <c r="F15" s="148"/>
      <c r="G15" s="148"/>
      <c r="H15" s="149"/>
      <c r="I15" s="149"/>
      <c r="J15" s="17"/>
      <c r="K15" s="148"/>
      <c r="L15" s="148"/>
    </row>
    <row r="16" spans="1:12" ht="24.95" customHeight="1">
      <c r="A16" s="16" t="s">
        <v>53</v>
      </c>
      <c r="B16" s="147" t="s">
        <v>136</v>
      </c>
      <c r="C16" s="147"/>
      <c r="D16" s="148"/>
      <c r="E16" s="148"/>
      <c r="F16" s="148"/>
      <c r="G16" s="148"/>
      <c r="H16" s="149"/>
      <c r="I16" s="149"/>
      <c r="J16" s="17"/>
      <c r="K16" s="148"/>
      <c r="L16" s="148"/>
    </row>
    <row r="17" spans="1:12" ht="24.95" customHeight="1">
      <c r="A17" s="16" t="s">
        <v>111</v>
      </c>
      <c r="B17" s="147" t="s">
        <v>137</v>
      </c>
      <c r="C17" s="147"/>
      <c r="D17" s="148"/>
      <c r="E17" s="148"/>
      <c r="F17" s="148"/>
      <c r="G17" s="148"/>
      <c r="H17" s="149"/>
      <c r="I17" s="149"/>
      <c r="J17" s="17"/>
      <c r="K17" s="148"/>
      <c r="L17" s="148"/>
    </row>
    <row r="18" spans="1:12" s="39" customFormat="1" ht="24.95" customHeight="1">
      <c r="A18" s="19">
        <v>2</v>
      </c>
      <c r="B18" s="144" t="s">
        <v>63</v>
      </c>
      <c r="C18" s="144"/>
      <c r="D18" s="145" t="s">
        <v>64</v>
      </c>
      <c r="E18" s="145"/>
      <c r="F18" s="145"/>
      <c r="G18" s="145"/>
      <c r="H18" s="146"/>
      <c r="I18" s="146"/>
      <c r="J18" s="37"/>
      <c r="K18" s="145"/>
      <c r="L18" s="145"/>
    </row>
    <row r="19" spans="1:12" ht="24.95" customHeight="1">
      <c r="A19" s="16" t="s">
        <v>52</v>
      </c>
      <c r="B19" s="147" t="s">
        <v>135</v>
      </c>
      <c r="C19" s="147"/>
      <c r="D19" s="148"/>
      <c r="E19" s="148"/>
      <c r="F19" s="148"/>
      <c r="G19" s="148"/>
      <c r="H19" s="149"/>
      <c r="I19" s="149"/>
      <c r="J19" s="17"/>
      <c r="K19" s="148"/>
      <c r="L19" s="148"/>
    </row>
    <row r="20" spans="1:12" ht="24.95" customHeight="1">
      <c r="A20" s="16" t="s">
        <v>53</v>
      </c>
      <c r="B20" s="147" t="s">
        <v>136</v>
      </c>
      <c r="C20" s="147"/>
      <c r="D20" s="148"/>
      <c r="E20" s="148"/>
      <c r="F20" s="148"/>
      <c r="G20" s="148"/>
      <c r="H20" s="149"/>
      <c r="I20" s="149"/>
      <c r="J20" s="17"/>
      <c r="K20" s="148"/>
      <c r="L20" s="148"/>
    </row>
    <row r="21" spans="1:12" ht="22.5" customHeight="1">
      <c r="A21" s="19" t="s">
        <v>41</v>
      </c>
      <c r="B21" s="151" t="s">
        <v>51</v>
      </c>
      <c r="C21" s="151"/>
      <c r="D21" s="145"/>
      <c r="E21" s="145"/>
      <c r="F21" s="145"/>
      <c r="G21" s="145"/>
      <c r="H21" s="152"/>
      <c r="I21" s="152"/>
      <c r="J21" s="17"/>
      <c r="K21" s="148"/>
      <c r="L21" s="148"/>
    </row>
    <row r="22" spans="1:12" ht="33.75" customHeight="1">
      <c r="A22" s="19">
        <v>3</v>
      </c>
      <c r="B22" s="153" t="s">
        <v>65</v>
      </c>
      <c r="C22" s="153"/>
      <c r="D22" s="145" t="s">
        <v>64</v>
      </c>
      <c r="E22" s="145"/>
      <c r="F22" s="145"/>
      <c r="G22" s="145"/>
      <c r="H22" s="152"/>
      <c r="I22" s="152"/>
      <c r="J22" s="17"/>
      <c r="K22" s="148"/>
      <c r="L22" s="148"/>
    </row>
    <row r="23" spans="1:12" ht="24.95" customHeight="1">
      <c r="A23" s="20" t="s">
        <v>138</v>
      </c>
      <c r="B23" s="154" t="s">
        <v>139</v>
      </c>
      <c r="C23" s="154"/>
      <c r="D23" s="155"/>
      <c r="E23" s="155"/>
      <c r="F23" s="155"/>
      <c r="G23" s="155"/>
      <c r="H23" s="156"/>
      <c r="I23" s="156"/>
      <c r="J23" s="21"/>
      <c r="K23" s="157"/>
      <c r="L23" s="157"/>
    </row>
    <row r="24" spans="1:12">
      <c r="A24" s="137" t="s">
        <v>66</v>
      </c>
      <c r="B24" s="137"/>
      <c r="C24" s="137"/>
      <c r="D24" s="137"/>
      <c r="E24" s="137"/>
      <c r="F24" s="137"/>
      <c r="G24" s="137"/>
      <c r="H24" s="137"/>
      <c r="I24" s="137"/>
      <c r="J24" s="137"/>
      <c r="K24" s="13"/>
      <c r="L24" s="13"/>
    </row>
    <row r="25" spans="1:12">
      <c r="A25" s="150" t="s">
        <v>67</v>
      </c>
      <c r="B25" s="150"/>
      <c r="C25" s="150"/>
      <c r="D25" s="150"/>
      <c r="E25" s="150"/>
      <c r="F25" s="150"/>
      <c r="G25" s="150"/>
      <c r="H25" s="150"/>
      <c r="I25" s="150"/>
      <c r="J25" s="150"/>
      <c r="K25" s="150"/>
      <c r="L25" s="150"/>
    </row>
    <row r="26" spans="1:12">
      <c r="A26" s="150" t="s">
        <v>126</v>
      </c>
      <c r="B26" s="150"/>
      <c r="C26" s="150"/>
      <c r="D26" s="150"/>
      <c r="E26" s="150"/>
      <c r="F26" s="150"/>
      <c r="G26" s="150"/>
      <c r="H26" s="150"/>
      <c r="I26" s="150"/>
      <c r="J26" s="150"/>
      <c r="K26" s="150"/>
      <c r="L26" s="150"/>
    </row>
    <row r="27" spans="1:12" ht="15.75">
      <c r="A27" s="13"/>
      <c r="B27" s="14"/>
      <c r="C27" s="138"/>
      <c r="D27" s="138"/>
      <c r="E27" s="138"/>
      <c r="F27" s="138"/>
      <c r="G27" s="12"/>
      <c r="H27" s="158" t="s">
        <v>105</v>
      </c>
      <c r="I27" s="158"/>
      <c r="J27" s="158"/>
      <c r="K27" s="158"/>
      <c r="L27" s="158"/>
    </row>
    <row r="28" spans="1:12" ht="15.75">
      <c r="A28" s="139" t="s">
        <v>68</v>
      </c>
      <c r="B28" s="139"/>
      <c r="C28" s="139"/>
      <c r="D28" s="139"/>
      <c r="E28" s="139"/>
      <c r="F28" s="139"/>
      <c r="G28" s="139"/>
      <c r="H28" s="139" t="s">
        <v>55</v>
      </c>
      <c r="I28" s="139"/>
      <c r="J28" s="139"/>
      <c r="K28" s="139"/>
      <c r="L28" s="139"/>
    </row>
    <row r="29" spans="1:12" ht="15.75">
      <c r="A29" s="158" t="s">
        <v>94</v>
      </c>
      <c r="B29" s="158"/>
      <c r="C29" s="158"/>
      <c r="D29" s="158"/>
      <c r="E29" s="158"/>
      <c r="F29" s="158"/>
      <c r="G29" s="158"/>
      <c r="H29" s="158" t="s">
        <v>96</v>
      </c>
      <c r="I29" s="158"/>
      <c r="J29" s="158"/>
      <c r="K29" s="158"/>
      <c r="L29" s="158"/>
    </row>
    <row r="31" spans="1:12" ht="78.75">
      <c r="B31" s="40" t="s">
        <v>150</v>
      </c>
    </row>
  </sheetData>
  <mergeCells count="72">
    <mergeCell ref="A29:G29"/>
    <mergeCell ref="H29:L29"/>
    <mergeCell ref="A26:L26"/>
    <mergeCell ref="C27:D27"/>
    <mergeCell ref="E27:F27"/>
    <mergeCell ref="H27:L27"/>
    <mergeCell ref="A28:G28"/>
    <mergeCell ref="H28:L28"/>
    <mergeCell ref="A25:L25"/>
    <mergeCell ref="B21:C21"/>
    <mergeCell ref="D21:G21"/>
    <mergeCell ref="H21:I21"/>
    <mergeCell ref="K21:L21"/>
    <mergeCell ref="B22:C22"/>
    <mergeCell ref="D22:G22"/>
    <mergeCell ref="H22:I22"/>
    <mergeCell ref="K22:L22"/>
    <mergeCell ref="B23:C23"/>
    <mergeCell ref="D23:G23"/>
    <mergeCell ref="H23:I23"/>
    <mergeCell ref="K23:L23"/>
    <mergeCell ref="A24:J24"/>
    <mergeCell ref="B19:C19"/>
    <mergeCell ref="D19:G19"/>
    <mergeCell ref="H19:I19"/>
    <mergeCell ref="K19:L19"/>
    <mergeCell ref="B20:C20"/>
    <mergeCell ref="D20:G20"/>
    <mergeCell ref="H20:I20"/>
    <mergeCell ref="K20:L20"/>
    <mergeCell ref="B17:C17"/>
    <mergeCell ref="D17:G17"/>
    <mergeCell ref="H17:I17"/>
    <mergeCell ref="K17:L17"/>
    <mergeCell ref="B18:C18"/>
    <mergeCell ref="D18:G18"/>
    <mergeCell ref="H18:I18"/>
    <mergeCell ref="K18:L18"/>
    <mergeCell ref="B15:C15"/>
    <mergeCell ref="D15:G15"/>
    <mergeCell ref="H15:I15"/>
    <mergeCell ref="K15:L15"/>
    <mergeCell ref="B16:C16"/>
    <mergeCell ref="D16:G16"/>
    <mergeCell ref="H16:I16"/>
    <mergeCell ref="K16:L16"/>
    <mergeCell ref="B13:C13"/>
    <mergeCell ref="D13:G13"/>
    <mergeCell ref="H13:I13"/>
    <mergeCell ref="K13:L13"/>
    <mergeCell ref="B14:C14"/>
    <mergeCell ref="D14:G14"/>
    <mergeCell ref="H14:I14"/>
    <mergeCell ref="K14:L14"/>
    <mergeCell ref="A4:L4"/>
    <mergeCell ref="A5:L5"/>
    <mergeCell ref="A6:L6"/>
    <mergeCell ref="A7:L7"/>
    <mergeCell ref="A9:A12"/>
    <mergeCell ref="B9:C12"/>
    <mergeCell ref="D9:G12"/>
    <mergeCell ref="H9:I12"/>
    <mergeCell ref="J9:J12"/>
    <mergeCell ref="K9:L12"/>
    <mergeCell ref="J1:L3"/>
    <mergeCell ref="A2:B2"/>
    <mergeCell ref="A3:B3"/>
    <mergeCell ref="A1:B1"/>
    <mergeCell ref="C1:D3"/>
    <mergeCell ref="E1:E3"/>
    <mergeCell ref="F1:H3"/>
    <mergeCell ref="I1:I3"/>
  </mergeCells>
  <printOptions horizontalCentered="1"/>
  <pageMargins left="0.74803149606299213" right="0.74803149606299213" top="0.78740157480314965" bottom="0.70866141732283472"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0"/>
  <sheetViews>
    <sheetView workbookViewId="0">
      <selection activeCell="B20" sqref="B20:C20"/>
    </sheetView>
  </sheetViews>
  <sheetFormatPr defaultRowHeight="15"/>
  <cols>
    <col min="1" max="1" width="5.375" customWidth="1"/>
    <col min="3" max="3" width="32.875" customWidth="1"/>
    <col min="4" max="5" width="10.75" customWidth="1"/>
    <col min="6" max="6" width="9" customWidth="1"/>
    <col min="7" max="8" width="9" hidden="1" customWidth="1"/>
    <col min="9" max="9" width="10.875" customWidth="1"/>
    <col min="11" max="11" width="4" customWidth="1"/>
    <col min="12" max="12" width="11.875" customWidth="1"/>
    <col min="13" max="13" width="12.25" customWidth="1"/>
    <col min="14" max="14" width="15.25" customWidth="1"/>
    <col min="15" max="15" width="13.875" customWidth="1"/>
  </cols>
  <sheetData>
    <row r="1" spans="1:16">
      <c r="A1" s="137" t="s">
        <v>100</v>
      </c>
      <c r="B1" s="137"/>
      <c r="C1" s="137"/>
      <c r="D1" s="137"/>
      <c r="E1" s="137"/>
      <c r="F1" s="137"/>
      <c r="G1" s="138"/>
      <c r="H1" s="138"/>
      <c r="I1" s="138"/>
      <c r="J1" s="138"/>
      <c r="K1" s="136" t="s">
        <v>56</v>
      </c>
      <c r="L1" s="136"/>
      <c r="M1" s="136"/>
      <c r="N1" s="136"/>
      <c r="O1" s="136"/>
    </row>
    <row r="2" spans="1:16">
      <c r="A2" s="137" t="s">
        <v>99</v>
      </c>
      <c r="B2" s="137"/>
      <c r="C2" s="137"/>
      <c r="D2" s="137"/>
      <c r="E2" s="137"/>
      <c r="F2" s="137"/>
      <c r="G2" s="138"/>
      <c r="H2" s="138"/>
      <c r="I2" s="138"/>
      <c r="J2" s="138"/>
      <c r="K2" s="136"/>
      <c r="L2" s="136"/>
      <c r="M2" s="136"/>
      <c r="N2" s="136"/>
      <c r="O2" s="136"/>
    </row>
    <row r="3" spans="1:16">
      <c r="A3" s="137" t="s">
        <v>101</v>
      </c>
      <c r="B3" s="137"/>
      <c r="C3" s="137"/>
      <c r="D3" s="137"/>
      <c r="E3" s="137"/>
      <c r="F3" s="137"/>
      <c r="G3" s="138"/>
      <c r="H3" s="138"/>
      <c r="I3" s="138"/>
      <c r="J3" s="138"/>
      <c r="K3" s="136"/>
      <c r="L3" s="136"/>
      <c r="M3" s="136"/>
      <c r="N3" s="136"/>
      <c r="O3" s="136"/>
    </row>
    <row r="4" spans="1:16">
      <c r="A4" s="180" t="s">
        <v>109</v>
      </c>
      <c r="B4" s="180"/>
      <c r="C4" s="180"/>
      <c r="D4" s="180"/>
      <c r="E4" s="180"/>
      <c r="F4" s="180"/>
      <c r="G4" s="180"/>
      <c r="H4" s="180"/>
      <c r="I4" s="180"/>
      <c r="J4" s="180"/>
      <c r="K4" s="180"/>
      <c r="L4" s="180"/>
      <c r="M4" s="180"/>
      <c r="N4" s="180"/>
      <c r="O4" s="180"/>
    </row>
    <row r="5" spans="1:16">
      <c r="A5" s="180" t="s">
        <v>70</v>
      </c>
      <c r="B5" s="180"/>
      <c r="C5" s="180"/>
      <c r="D5" s="180"/>
      <c r="E5" s="180"/>
      <c r="F5" s="180"/>
      <c r="G5" s="180"/>
      <c r="H5" s="180"/>
      <c r="I5" s="180"/>
      <c r="J5" s="180"/>
      <c r="K5" s="180"/>
      <c r="L5" s="180"/>
      <c r="M5" s="180"/>
      <c r="N5" s="180"/>
      <c r="O5" s="180"/>
    </row>
    <row r="6" spans="1:16" ht="18.75">
      <c r="A6" s="140" t="s">
        <v>110</v>
      </c>
      <c r="B6" s="140"/>
      <c r="C6" s="140"/>
      <c r="D6" s="140"/>
      <c r="E6" s="140"/>
      <c r="F6" s="140"/>
      <c r="G6" s="140"/>
      <c r="H6" s="140"/>
      <c r="I6" s="140"/>
      <c r="J6" s="140"/>
      <c r="K6" s="140"/>
      <c r="L6" s="140"/>
      <c r="M6" s="140"/>
      <c r="N6" s="140"/>
      <c r="O6" s="140"/>
    </row>
    <row r="7" spans="1:16" ht="15.75">
      <c r="A7" s="170" t="s">
        <v>58</v>
      </c>
      <c r="B7" s="170"/>
      <c r="C7" s="170"/>
      <c r="D7" s="170"/>
      <c r="E7" s="170"/>
      <c r="F7" s="170"/>
      <c r="G7" s="170"/>
      <c r="H7" s="170"/>
      <c r="I7" s="170"/>
      <c r="J7" s="170"/>
      <c r="K7" s="170"/>
      <c r="L7" s="170"/>
      <c r="M7" s="170"/>
      <c r="N7" s="170"/>
      <c r="O7" s="170"/>
    </row>
    <row r="8" spans="1:16">
      <c r="A8" s="171" t="s">
        <v>15</v>
      </c>
      <c r="B8" s="161" t="s">
        <v>71</v>
      </c>
      <c r="C8" s="161"/>
      <c r="D8" s="161" t="s">
        <v>72</v>
      </c>
      <c r="E8" s="161" t="s">
        <v>60</v>
      </c>
      <c r="F8" s="161" t="s">
        <v>73</v>
      </c>
      <c r="G8" s="161"/>
      <c r="H8" s="161"/>
      <c r="I8" s="161"/>
      <c r="J8" s="161"/>
      <c r="K8" s="161"/>
      <c r="L8" s="161"/>
      <c r="M8" s="161" t="s">
        <v>74</v>
      </c>
      <c r="N8" s="161" t="s">
        <v>75</v>
      </c>
      <c r="O8" s="161"/>
    </row>
    <row r="9" spans="1:16" ht="10.5" customHeight="1">
      <c r="A9" s="171"/>
      <c r="B9" s="161"/>
      <c r="C9" s="161"/>
      <c r="D9" s="161"/>
      <c r="E9" s="161"/>
      <c r="F9" s="161"/>
      <c r="G9" s="161"/>
      <c r="H9" s="161"/>
      <c r="I9" s="161"/>
      <c r="J9" s="161"/>
      <c r="K9" s="161"/>
      <c r="L9" s="161"/>
      <c r="M9" s="161"/>
      <c r="N9" s="161"/>
      <c r="O9" s="161"/>
    </row>
    <row r="10" spans="1:16" ht="4.5" hidden="1" customHeight="1" thickBot="1">
      <c r="A10" s="171"/>
      <c r="B10" s="161"/>
      <c r="C10" s="161"/>
      <c r="D10" s="161"/>
      <c r="E10" s="161"/>
      <c r="F10" s="161"/>
      <c r="G10" s="161"/>
      <c r="H10" s="161"/>
      <c r="I10" s="161"/>
      <c r="J10" s="161"/>
      <c r="K10" s="161"/>
      <c r="L10" s="161"/>
      <c r="M10" s="161"/>
      <c r="N10" s="161"/>
      <c r="O10" s="161"/>
    </row>
    <row r="11" spans="1:16" hidden="1">
      <c r="A11" s="171"/>
      <c r="B11" s="161"/>
      <c r="C11" s="161"/>
      <c r="D11" s="161"/>
      <c r="E11" s="161"/>
      <c r="F11" s="161"/>
      <c r="G11" s="161"/>
      <c r="H11" s="161"/>
      <c r="I11" s="161"/>
      <c r="J11" s="161"/>
      <c r="K11" s="161"/>
      <c r="L11" s="161"/>
      <c r="M11" s="161"/>
      <c r="N11" s="161"/>
      <c r="O11" s="161"/>
    </row>
    <row r="12" spans="1:16" ht="41.25">
      <c r="A12" s="171"/>
      <c r="B12" s="161"/>
      <c r="C12" s="161"/>
      <c r="D12" s="161"/>
      <c r="E12" s="161"/>
      <c r="F12" s="161" t="s">
        <v>76</v>
      </c>
      <c r="G12" s="161"/>
      <c r="H12" s="161"/>
      <c r="I12" s="11" t="s">
        <v>77</v>
      </c>
      <c r="J12" s="161" t="s">
        <v>78</v>
      </c>
      <c r="K12" s="161"/>
      <c r="L12" s="11" t="s">
        <v>79</v>
      </c>
      <c r="M12" s="161"/>
      <c r="N12" s="11" t="s">
        <v>80</v>
      </c>
      <c r="O12" s="11" t="s">
        <v>81</v>
      </c>
    </row>
    <row r="13" spans="1:16">
      <c r="A13" s="23">
        <v>1</v>
      </c>
      <c r="B13" s="172">
        <v>2</v>
      </c>
      <c r="C13" s="172"/>
      <c r="D13" s="23">
        <v>3</v>
      </c>
      <c r="E13" s="23">
        <v>4</v>
      </c>
      <c r="F13" s="172" t="s">
        <v>82</v>
      </c>
      <c r="G13" s="172"/>
      <c r="H13" s="172"/>
      <c r="I13" s="23">
        <v>6</v>
      </c>
      <c r="J13" s="172">
        <v>7</v>
      </c>
      <c r="K13" s="172"/>
      <c r="L13" s="23">
        <v>8</v>
      </c>
      <c r="M13" s="23">
        <v>9</v>
      </c>
      <c r="N13" s="23" t="s">
        <v>83</v>
      </c>
      <c r="O13" s="23">
        <v>11</v>
      </c>
    </row>
    <row r="14" spans="1:16" ht="27.95" customHeight="1">
      <c r="A14" s="24">
        <v>1</v>
      </c>
      <c r="B14" s="173" t="s">
        <v>84</v>
      </c>
      <c r="C14" s="174"/>
      <c r="D14" s="25"/>
      <c r="E14" s="15"/>
      <c r="F14" s="175"/>
      <c r="G14" s="176"/>
      <c r="H14" s="177"/>
      <c r="I14" s="26"/>
      <c r="J14" s="178"/>
      <c r="K14" s="179"/>
      <c r="L14" s="26"/>
      <c r="M14" s="15"/>
      <c r="N14" s="26"/>
      <c r="O14" s="26"/>
    </row>
    <row r="15" spans="1:16" ht="27.95" customHeight="1">
      <c r="A15" s="16" t="s">
        <v>52</v>
      </c>
      <c r="B15" s="147" t="s">
        <v>135</v>
      </c>
      <c r="C15" s="147"/>
      <c r="D15" s="17"/>
      <c r="E15" s="17"/>
      <c r="F15" s="148"/>
      <c r="G15" s="148"/>
      <c r="H15" s="148"/>
      <c r="I15" s="18"/>
      <c r="J15" s="149"/>
      <c r="K15" s="149"/>
      <c r="L15" s="18"/>
      <c r="M15" s="17"/>
      <c r="N15" s="18"/>
      <c r="O15" s="18"/>
      <c r="P15" s="34" t="s">
        <v>148</v>
      </c>
    </row>
    <row r="16" spans="1:16" ht="27.95" customHeight="1">
      <c r="A16" s="16" t="s">
        <v>53</v>
      </c>
      <c r="B16" s="147" t="s">
        <v>136</v>
      </c>
      <c r="C16" s="147"/>
      <c r="D16" s="17"/>
      <c r="E16" s="17"/>
      <c r="F16" s="148"/>
      <c r="G16" s="148"/>
      <c r="H16" s="148"/>
      <c r="I16" s="18"/>
      <c r="J16" s="149"/>
      <c r="K16" s="149"/>
      <c r="L16" s="18"/>
      <c r="M16" s="17"/>
      <c r="N16" s="18"/>
      <c r="O16" s="18"/>
    </row>
    <row r="17" spans="1:16" ht="21.75" customHeight="1">
      <c r="A17" s="16" t="s">
        <v>111</v>
      </c>
      <c r="B17" s="147" t="s">
        <v>137</v>
      </c>
      <c r="C17" s="147"/>
      <c r="D17" s="17"/>
      <c r="E17" s="17"/>
      <c r="F17" s="148"/>
      <c r="G17" s="148"/>
      <c r="H17" s="148"/>
      <c r="I17" s="27"/>
      <c r="J17" s="164"/>
      <c r="K17" s="164"/>
      <c r="L17" s="27"/>
      <c r="M17" s="17"/>
      <c r="N17" s="27"/>
      <c r="O17" s="27"/>
    </row>
    <row r="18" spans="1:16" ht="33.75" customHeight="1">
      <c r="A18" s="19">
        <v>2</v>
      </c>
      <c r="B18" s="167" t="s">
        <v>85</v>
      </c>
      <c r="C18" s="168"/>
      <c r="D18" s="17"/>
      <c r="E18" s="17"/>
      <c r="F18" s="148"/>
      <c r="G18" s="148"/>
      <c r="H18" s="148"/>
      <c r="I18" s="27"/>
      <c r="J18" s="164"/>
      <c r="K18" s="164"/>
      <c r="L18" s="27"/>
      <c r="M18" s="17"/>
      <c r="N18" s="27"/>
      <c r="O18" s="27"/>
    </row>
    <row r="19" spans="1:16" ht="27.95" customHeight="1">
      <c r="A19" s="29">
        <v>3</v>
      </c>
      <c r="B19" s="169" t="s">
        <v>141</v>
      </c>
      <c r="C19" s="169"/>
      <c r="D19" s="28"/>
      <c r="E19" s="28"/>
      <c r="F19" s="163"/>
      <c r="G19" s="163"/>
      <c r="H19" s="163"/>
      <c r="I19" s="27"/>
      <c r="J19" s="164"/>
      <c r="K19" s="164"/>
      <c r="L19" s="27"/>
      <c r="M19" s="28"/>
      <c r="N19" s="27"/>
      <c r="O19" s="27"/>
    </row>
    <row r="20" spans="1:16" ht="27.95" customHeight="1">
      <c r="A20" s="16">
        <v>1</v>
      </c>
      <c r="B20" s="162" t="s">
        <v>86</v>
      </c>
      <c r="C20" s="162"/>
      <c r="D20" s="28"/>
      <c r="E20" s="28"/>
      <c r="F20" s="163"/>
      <c r="G20" s="163"/>
      <c r="H20" s="163"/>
      <c r="I20" s="27"/>
      <c r="J20" s="164"/>
      <c r="K20" s="164"/>
      <c r="L20" s="27"/>
      <c r="M20" s="28"/>
      <c r="N20" s="27"/>
      <c r="O20" s="27"/>
    </row>
    <row r="21" spans="1:16" ht="27.95" customHeight="1">
      <c r="A21" s="20">
        <v>2</v>
      </c>
      <c r="B21" s="165" t="s">
        <v>87</v>
      </c>
      <c r="C21" s="165"/>
      <c r="D21" s="21"/>
      <c r="E21" s="21"/>
      <c r="F21" s="155"/>
      <c r="G21" s="155"/>
      <c r="H21" s="155"/>
      <c r="I21" s="22"/>
      <c r="J21" s="156"/>
      <c r="K21" s="156"/>
      <c r="L21" s="22"/>
      <c r="M21" s="21"/>
      <c r="N21" s="22"/>
      <c r="O21" s="22"/>
    </row>
    <row r="22" spans="1:16">
      <c r="A22" s="137" t="s">
        <v>88</v>
      </c>
      <c r="B22" s="137"/>
      <c r="C22" s="137"/>
      <c r="D22" s="137"/>
      <c r="E22" s="137"/>
      <c r="F22" s="137"/>
      <c r="G22" s="137"/>
      <c r="H22" s="137"/>
      <c r="I22" s="137"/>
      <c r="J22" s="137"/>
      <c r="K22" s="137"/>
      <c r="L22" s="137"/>
      <c r="M22" s="166"/>
      <c r="N22" s="166"/>
      <c r="O22" s="166"/>
    </row>
    <row r="23" spans="1:16">
      <c r="A23" s="150" t="s">
        <v>89</v>
      </c>
      <c r="B23" s="150"/>
      <c r="C23" s="150"/>
      <c r="D23" s="150"/>
      <c r="E23" s="150"/>
      <c r="F23" s="150"/>
      <c r="G23" s="150"/>
      <c r="H23" s="150"/>
      <c r="I23" s="150"/>
      <c r="J23" s="150"/>
      <c r="K23" s="150"/>
      <c r="L23" s="150"/>
      <c r="M23" s="150"/>
      <c r="N23" s="150"/>
      <c r="O23" s="150"/>
    </row>
    <row r="24" spans="1:16">
      <c r="A24" s="150" t="s">
        <v>90</v>
      </c>
      <c r="B24" s="150"/>
      <c r="C24" s="150"/>
      <c r="D24" s="150"/>
      <c r="E24" s="150"/>
      <c r="F24" s="150"/>
      <c r="G24" s="150"/>
      <c r="H24" s="150"/>
      <c r="I24" s="150"/>
      <c r="J24" s="150"/>
      <c r="K24" s="150"/>
      <c r="L24" s="150"/>
      <c r="M24" s="150"/>
      <c r="N24" s="150"/>
      <c r="O24" s="150"/>
    </row>
    <row r="25" spans="1:16">
      <c r="A25" s="150" t="s">
        <v>91</v>
      </c>
      <c r="B25" s="150"/>
      <c r="C25" s="150"/>
      <c r="D25" s="150"/>
      <c r="E25" s="150"/>
      <c r="F25" s="150"/>
      <c r="G25" s="150"/>
      <c r="H25" s="150"/>
      <c r="I25" s="150"/>
      <c r="J25" s="150"/>
      <c r="K25" s="150"/>
      <c r="L25" s="150"/>
      <c r="M25" s="150"/>
      <c r="N25" s="150"/>
      <c r="O25" s="150"/>
    </row>
    <row r="26" spans="1:16">
      <c r="A26" s="150" t="s">
        <v>127</v>
      </c>
      <c r="B26" s="150"/>
      <c r="C26" s="150"/>
      <c r="D26" s="150"/>
      <c r="E26" s="150"/>
      <c r="F26" s="150"/>
      <c r="G26" s="150"/>
      <c r="H26" s="150"/>
      <c r="I26" s="150"/>
      <c r="J26" s="150"/>
      <c r="K26" s="150"/>
      <c r="L26" s="150"/>
      <c r="M26" s="150"/>
      <c r="N26" s="150"/>
      <c r="O26" s="150"/>
    </row>
    <row r="27" spans="1:16">
      <c r="A27" s="150" t="s">
        <v>95</v>
      </c>
      <c r="B27" s="150"/>
      <c r="C27" s="150"/>
      <c r="D27" s="150"/>
      <c r="E27" s="150"/>
      <c r="F27" s="150"/>
      <c r="G27" s="150"/>
      <c r="H27" s="150"/>
      <c r="I27" s="150"/>
      <c r="J27" s="150"/>
      <c r="K27" s="150"/>
      <c r="L27" s="150"/>
      <c r="M27" s="150"/>
      <c r="N27" s="150"/>
      <c r="O27" s="150"/>
    </row>
    <row r="28" spans="1:16" ht="15.75">
      <c r="A28" s="13"/>
      <c r="B28" s="14"/>
      <c r="C28" s="138"/>
      <c r="D28" s="138"/>
      <c r="E28" s="138"/>
      <c r="F28" s="138"/>
      <c r="G28" s="12"/>
      <c r="H28" s="158" t="s">
        <v>104</v>
      </c>
      <c r="I28" s="158"/>
      <c r="J28" s="158"/>
      <c r="K28" s="158"/>
      <c r="L28" s="158"/>
      <c r="M28" s="158"/>
      <c r="N28" s="158"/>
      <c r="O28" s="158"/>
      <c r="P28" s="34" t="s">
        <v>147</v>
      </c>
    </row>
    <row r="29" spans="1:16" ht="15.75">
      <c r="A29" s="159" t="s">
        <v>92</v>
      </c>
      <c r="B29" s="159"/>
      <c r="C29" s="159"/>
      <c r="D29" s="159"/>
      <c r="E29" s="159"/>
      <c r="F29" s="159"/>
      <c r="G29" s="159"/>
      <c r="H29" s="139" t="s">
        <v>55</v>
      </c>
      <c r="I29" s="139"/>
      <c r="J29" s="139"/>
      <c r="K29" s="139"/>
      <c r="L29" s="139"/>
      <c r="M29" s="139"/>
      <c r="N29" s="139"/>
      <c r="O29" s="139"/>
    </row>
    <row r="30" spans="1:16" ht="15.75">
      <c r="A30" s="160" t="s">
        <v>93</v>
      </c>
      <c r="B30" s="160"/>
      <c r="C30" s="160"/>
      <c r="D30" s="160"/>
      <c r="E30" s="160"/>
      <c r="F30" s="160"/>
      <c r="G30" s="160"/>
      <c r="H30" s="158" t="s">
        <v>103</v>
      </c>
      <c r="I30" s="158"/>
      <c r="J30" s="158"/>
      <c r="K30" s="158"/>
      <c r="L30" s="158"/>
      <c r="M30" s="158"/>
      <c r="N30" s="158"/>
      <c r="O30" s="158"/>
    </row>
  </sheetData>
  <mergeCells count="59">
    <mergeCell ref="A1:F1"/>
    <mergeCell ref="A2:F2"/>
    <mergeCell ref="A3:F3"/>
    <mergeCell ref="G1:G3"/>
    <mergeCell ref="D8:D12"/>
    <mergeCell ref="E8:E12"/>
    <mergeCell ref="F8:L11"/>
    <mergeCell ref="H1:J3"/>
    <mergeCell ref="K1:O3"/>
    <mergeCell ref="M8:M12"/>
    <mergeCell ref="N8:O11"/>
    <mergeCell ref="F12:H12"/>
    <mergeCell ref="J12:K12"/>
    <mergeCell ref="A4:O4"/>
    <mergeCell ref="A5:O5"/>
    <mergeCell ref="A6:O6"/>
    <mergeCell ref="A7:O7"/>
    <mergeCell ref="A8:A12"/>
    <mergeCell ref="F17:H17"/>
    <mergeCell ref="J17:K17"/>
    <mergeCell ref="B16:C16"/>
    <mergeCell ref="B17:C17"/>
    <mergeCell ref="B13:C13"/>
    <mergeCell ref="F13:H13"/>
    <mergeCell ref="J13:K13"/>
    <mergeCell ref="B14:C14"/>
    <mergeCell ref="F14:H14"/>
    <mergeCell ref="J14:K14"/>
    <mergeCell ref="B15:C15"/>
    <mergeCell ref="F15:H15"/>
    <mergeCell ref="J15:K15"/>
    <mergeCell ref="F16:H16"/>
    <mergeCell ref="J16:K16"/>
    <mergeCell ref="J21:K21"/>
    <mergeCell ref="A22:L22"/>
    <mergeCell ref="M22:O22"/>
    <mergeCell ref="A23:O23"/>
    <mergeCell ref="B18:C18"/>
    <mergeCell ref="F18:H18"/>
    <mergeCell ref="J18:K18"/>
    <mergeCell ref="B19:C19"/>
    <mergeCell ref="F19:H19"/>
    <mergeCell ref="J19:K19"/>
    <mergeCell ref="A29:G29"/>
    <mergeCell ref="H29:O29"/>
    <mergeCell ref="A30:G30"/>
    <mergeCell ref="H30:O30"/>
    <mergeCell ref="B8:C12"/>
    <mergeCell ref="A24:O24"/>
    <mergeCell ref="A25:O25"/>
    <mergeCell ref="A26:O26"/>
    <mergeCell ref="A27:O27"/>
    <mergeCell ref="C28:F28"/>
    <mergeCell ref="B20:C20"/>
    <mergeCell ref="F20:H20"/>
    <mergeCell ref="J20:K20"/>
    <mergeCell ref="H28:O28"/>
    <mergeCell ref="B21:C21"/>
    <mergeCell ref="F21:H21"/>
  </mergeCells>
  <phoneticPr fontId="0" type="noConversion"/>
  <printOptions horizontalCentered="1"/>
  <pageMargins left="0.78740157480314965" right="0.70866141732283472" top="0.9055118110236221" bottom="0.78740157480314965"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0"/>
  <sheetViews>
    <sheetView zoomScale="85" zoomScaleNormal="85" workbookViewId="0">
      <selection activeCell="F17" sqref="F17"/>
    </sheetView>
  </sheetViews>
  <sheetFormatPr defaultColWidth="9" defaultRowHeight="16.5"/>
  <cols>
    <col min="1" max="1" width="52.125" style="30" customWidth="1"/>
    <col min="2" max="2" width="36.75" style="48" customWidth="1"/>
    <col min="3" max="3" width="43.5" style="30" customWidth="1"/>
    <col min="4" max="4" width="31.75" style="48" customWidth="1"/>
    <col min="5" max="5" width="11.75" style="48" customWidth="1"/>
    <col min="6" max="6" width="32.25" style="30" customWidth="1"/>
    <col min="7" max="16384" width="9" style="30"/>
  </cols>
  <sheetData>
    <row r="1" spans="1:6" ht="33">
      <c r="A1" s="51" t="s">
        <v>194</v>
      </c>
      <c r="C1" s="181" t="s">
        <v>158</v>
      </c>
      <c r="D1" s="181"/>
    </row>
    <row r="3" spans="1:6" ht="21.75" customHeight="1">
      <c r="A3" s="182" t="s">
        <v>195</v>
      </c>
      <c r="B3" s="182"/>
      <c r="C3" s="182"/>
      <c r="D3" s="182"/>
    </row>
    <row r="4" spans="1:6" ht="16.5" customHeight="1">
      <c r="A4" s="183" t="s">
        <v>154</v>
      </c>
      <c r="B4" s="183"/>
      <c r="C4" s="183"/>
      <c r="D4" s="183"/>
    </row>
    <row r="5" spans="1:6" ht="21" customHeight="1">
      <c r="A5" s="52"/>
      <c r="C5" s="52"/>
      <c r="D5" s="53" t="s">
        <v>69</v>
      </c>
    </row>
    <row r="6" spans="1:6" ht="8.25" customHeight="1">
      <c r="A6" s="54"/>
      <c r="C6" s="52"/>
    </row>
    <row r="7" spans="1:6" s="52" customFormat="1">
      <c r="A7" s="184" t="s">
        <v>155</v>
      </c>
      <c r="B7" s="185" t="s">
        <v>156</v>
      </c>
      <c r="C7" s="184" t="s">
        <v>157</v>
      </c>
      <c r="D7" s="185" t="s">
        <v>156</v>
      </c>
      <c r="E7" s="55"/>
    </row>
    <row r="8" spans="1:6" s="52" customFormat="1">
      <c r="A8" s="184"/>
      <c r="B8" s="186"/>
      <c r="C8" s="184"/>
      <c r="D8" s="186"/>
      <c r="E8" s="55"/>
    </row>
    <row r="9" spans="1:6" s="57" customFormat="1" ht="21" customHeight="1">
      <c r="A9" s="41" t="s">
        <v>112</v>
      </c>
      <c r="B9" s="130">
        <f>SUM(B10:B16)+B19</f>
        <v>105022702735</v>
      </c>
      <c r="C9" s="41" t="s">
        <v>113</v>
      </c>
      <c r="D9" s="130">
        <f>SUM(D10:D19)</f>
        <v>103075088238</v>
      </c>
      <c r="E9" s="56"/>
    </row>
    <row r="10" spans="1:6" ht="20.45" customHeight="1">
      <c r="A10" s="59" t="s">
        <v>114</v>
      </c>
      <c r="B10" s="237">
        <v>1408024551</v>
      </c>
      <c r="C10" s="59" t="s">
        <v>121</v>
      </c>
      <c r="D10" s="237">
        <v>210970000</v>
      </c>
    </row>
    <row r="11" spans="1:6">
      <c r="A11" s="60" t="s">
        <v>132</v>
      </c>
      <c r="B11" s="237">
        <v>1386067513</v>
      </c>
      <c r="C11" s="59" t="s">
        <v>130</v>
      </c>
      <c r="D11" s="58"/>
    </row>
    <row r="12" spans="1:6" ht="20.45" customHeight="1">
      <c r="A12" s="59" t="s">
        <v>115</v>
      </c>
      <c r="B12" s="58"/>
      <c r="C12" s="59" t="s">
        <v>122</v>
      </c>
      <c r="D12" s="238">
        <f>98044429231+1500000</f>
        <v>98045929231</v>
      </c>
      <c r="F12" s="48"/>
    </row>
    <row r="13" spans="1:6" ht="20.45" customHeight="1">
      <c r="A13" s="59" t="s">
        <v>116</v>
      </c>
      <c r="B13" s="238">
        <v>1615015699</v>
      </c>
      <c r="C13" s="59" t="s">
        <v>142</v>
      </c>
      <c r="D13" s="58"/>
      <c r="F13" s="48"/>
    </row>
    <row r="14" spans="1:6" ht="20.45" customHeight="1">
      <c r="A14" s="59" t="s">
        <v>117</v>
      </c>
      <c r="B14" s="238">
        <v>1279608279</v>
      </c>
      <c r="C14" s="59" t="s">
        <v>143</v>
      </c>
      <c r="D14" s="58"/>
      <c r="F14" s="48"/>
    </row>
    <row r="15" spans="1:6" ht="20.45" customHeight="1">
      <c r="A15" s="59" t="s">
        <v>118</v>
      </c>
      <c r="B15" s="58"/>
      <c r="C15" s="59" t="s">
        <v>144</v>
      </c>
      <c r="D15" s="58"/>
      <c r="F15" s="48"/>
    </row>
    <row r="16" spans="1:6" ht="20.45" customHeight="1">
      <c r="A16" s="59" t="s">
        <v>119</v>
      </c>
      <c r="B16" s="66">
        <f>+B17+B18</f>
        <v>99333986693</v>
      </c>
      <c r="C16" s="59" t="s">
        <v>145</v>
      </c>
      <c r="D16" s="58"/>
    </row>
    <row r="17" spans="1:9" ht="20.45" customHeight="1">
      <c r="A17" s="59" t="s">
        <v>128</v>
      </c>
      <c r="B17" s="239">
        <v>54120000000</v>
      </c>
      <c r="C17" s="61" t="s">
        <v>146</v>
      </c>
      <c r="D17" s="238">
        <f>4134232072+54971080</f>
        <v>4189203152</v>
      </c>
    </row>
    <row r="18" spans="1:9" ht="20.45" customHeight="1">
      <c r="A18" s="59" t="s">
        <v>129</v>
      </c>
      <c r="B18" s="239">
        <f>51863592244-6649605551</f>
        <v>45213986693</v>
      </c>
      <c r="C18" s="62" t="s">
        <v>153</v>
      </c>
      <c r="D18" s="240">
        <v>628985855</v>
      </c>
      <c r="E18" s="49"/>
      <c r="G18" s="50"/>
      <c r="H18" s="50"/>
      <c r="I18" s="50"/>
    </row>
    <row r="19" spans="1:9" ht="20.45" customHeight="1">
      <c r="A19" s="59" t="s">
        <v>151</v>
      </c>
      <c r="B19" s="58"/>
      <c r="C19" s="63"/>
      <c r="D19" s="64"/>
      <c r="E19" s="45"/>
    </row>
    <row r="20" spans="1:9" ht="20.45" customHeight="1">
      <c r="A20" s="65" t="s">
        <v>120</v>
      </c>
      <c r="B20" s="130">
        <f>+B9-D9</f>
        <v>1947614497</v>
      </c>
      <c r="C20" s="59"/>
      <c r="D20" s="66">
        <f>B9-D9</f>
        <v>1947614497</v>
      </c>
    </row>
  </sheetData>
  <mergeCells count="7">
    <mergeCell ref="C1:D1"/>
    <mergeCell ref="A3:D3"/>
    <mergeCell ref="A4:D4"/>
    <mergeCell ref="A7:A8"/>
    <mergeCell ref="C7:C8"/>
    <mergeCell ref="B7:B8"/>
    <mergeCell ref="D7:D8"/>
  </mergeCells>
  <phoneticPr fontId="0" type="noConversion"/>
  <printOptions horizontalCentered="1"/>
  <pageMargins left="0.24" right="0.16" top="0.31" bottom="0.23622047244094491" header="0.2" footer="0.39370078740157483"/>
  <pageSetup paperSize="9" scale="8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zoomScale="60" zoomScaleNormal="60" workbookViewId="0">
      <pane xSplit="2" ySplit="10" topLeftCell="C14" activePane="bottomRight" state="frozen"/>
      <selection pane="topRight" activeCell="C1" sqref="C1"/>
      <selection pane="bottomLeft" activeCell="A12" sqref="A12"/>
      <selection pane="bottomRight" activeCell="P26" sqref="P26"/>
    </sheetView>
  </sheetViews>
  <sheetFormatPr defaultColWidth="9" defaultRowHeight="15.75"/>
  <cols>
    <col min="1" max="1" width="11.875" style="31" customWidth="1"/>
    <col min="2" max="2" width="60.75" style="31" customWidth="1"/>
    <col min="3" max="3" width="28.75" style="31" customWidth="1"/>
    <col min="4" max="4" width="27.625" style="31" customWidth="1"/>
    <col min="5" max="5" width="25.5" style="31" customWidth="1"/>
    <col min="6" max="6" width="29.125" style="31" customWidth="1"/>
    <col min="7" max="7" width="18.375" style="31" customWidth="1"/>
    <col min="8" max="8" width="16" style="31" customWidth="1"/>
    <col min="9" max="16384" width="9" style="31"/>
  </cols>
  <sheetData>
    <row r="1" spans="1:8" ht="36" customHeight="1">
      <c r="A1" s="194" t="s">
        <v>194</v>
      </c>
      <c r="B1" s="195"/>
      <c r="F1" s="72"/>
      <c r="G1" s="72"/>
      <c r="H1" s="73" t="s">
        <v>159</v>
      </c>
    </row>
    <row r="2" spans="1:8" ht="18.75">
      <c r="A2" s="196" t="s">
        <v>196</v>
      </c>
      <c r="B2" s="196"/>
      <c r="C2" s="196"/>
      <c r="D2" s="196"/>
      <c r="E2" s="196"/>
      <c r="F2" s="196"/>
      <c r="G2" s="196"/>
      <c r="H2" s="196"/>
    </row>
    <row r="3" spans="1:8" ht="18.75">
      <c r="A3" s="197" t="s">
        <v>154</v>
      </c>
      <c r="B3" s="197"/>
      <c r="C3" s="197"/>
      <c r="D3" s="197"/>
      <c r="E3" s="197"/>
      <c r="F3" s="197"/>
      <c r="G3" s="197"/>
      <c r="H3" s="197"/>
    </row>
    <row r="4" spans="1:8">
      <c r="C4" s="32"/>
      <c r="D4" s="131"/>
      <c r="E4" s="71"/>
      <c r="F4" s="71"/>
      <c r="G4" s="133"/>
      <c r="H4" s="47" t="s">
        <v>69</v>
      </c>
    </row>
    <row r="5" spans="1:8" ht="27.6" customHeight="1">
      <c r="A5" s="199" t="s">
        <v>15</v>
      </c>
      <c r="B5" s="202" t="s">
        <v>162</v>
      </c>
      <c r="C5" s="198" t="s">
        <v>163</v>
      </c>
      <c r="D5" s="198"/>
      <c r="E5" s="205" t="s">
        <v>156</v>
      </c>
      <c r="F5" s="206"/>
      <c r="G5" s="187" t="s">
        <v>166</v>
      </c>
      <c r="H5" s="187"/>
    </row>
    <row r="6" spans="1:8" ht="15.6" customHeight="1">
      <c r="A6" s="200"/>
      <c r="B6" s="203"/>
      <c r="C6" s="188" t="s">
        <v>164</v>
      </c>
      <c r="D6" s="191" t="s">
        <v>165</v>
      </c>
      <c r="E6" s="188" t="s">
        <v>164</v>
      </c>
      <c r="F6" s="191" t="s">
        <v>165</v>
      </c>
      <c r="G6" s="188" t="s">
        <v>164</v>
      </c>
      <c r="H6" s="191" t="s">
        <v>165</v>
      </c>
    </row>
    <row r="7" spans="1:8" ht="16.899999999999999" customHeight="1">
      <c r="A7" s="200"/>
      <c r="B7" s="203"/>
      <c r="C7" s="189"/>
      <c r="D7" s="192"/>
      <c r="E7" s="189"/>
      <c r="F7" s="192"/>
      <c r="G7" s="189"/>
      <c r="H7" s="192"/>
    </row>
    <row r="8" spans="1:8" ht="16.899999999999999" customHeight="1">
      <c r="A8" s="201"/>
      <c r="B8" s="204"/>
      <c r="C8" s="190"/>
      <c r="D8" s="193"/>
      <c r="E8" s="190"/>
      <c r="F8" s="193"/>
      <c r="G8" s="190"/>
      <c r="H8" s="193"/>
    </row>
    <row r="9" spans="1:8" s="106" customFormat="1" ht="18" customHeight="1">
      <c r="A9" s="105" t="s">
        <v>0</v>
      </c>
      <c r="B9" s="105" t="s">
        <v>1</v>
      </c>
      <c r="C9" s="103">
        <v>1</v>
      </c>
      <c r="D9" s="103">
        <v>2</v>
      </c>
      <c r="E9" s="103">
        <v>3</v>
      </c>
      <c r="F9" s="103">
        <v>4</v>
      </c>
      <c r="G9" s="103" t="s">
        <v>179</v>
      </c>
      <c r="H9" s="103" t="s">
        <v>180</v>
      </c>
    </row>
    <row r="10" spans="1:8" s="67" customFormat="1" ht="19.149999999999999" customHeight="1">
      <c r="A10" s="83"/>
      <c r="B10" s="83" t="s">
        <v>175</v>
      </c>
      <c r="C10" s="75">
        <f>C11+C16+C33+C34+C35+C36</f>
        <v>102533986693</v>
      </c>
      <c r="D10" s="75">
        <f>D11+D16+D33+D34+D35+D36</f>
        <v>100902786693</v>
      </c>
      <c r="E10" s="75">
        <f>E11+E16+E33+E34+E35+E36</f>
        <v>283938943960</v>
      </c>
      <c r="F10" s="75">
        <f>F11+F16+F33+F34+F35+F36</f>
        <v>105022702735</v>
      </c>
      <c r="G10" s="104">
        <f t="shared" ref="G10:G11" si="0">E10/C10</f>
        <v>2.769217828329936</v>
      </c>
      <c r="H10" s="104">
        <f>F10/D10</f>
        <v>1.0408305476689657</v>
      </c>
    </row>
    <row r="11" spans="1:8" s="67" customFormat="1" ht="19.149999999999999" customHeight="1">
      <c r="A11" s="83" t="s">
        <v>32</v>
      </c>
      <c r="B11" s="78" t="s">
        <v>167</v>
      </c>
      <c r="C11" s="75">
        <f>SUM(C12:C15)</f>
        <v>415000000</v>
      </c>
      <c r="D11" s="75">
        <f>SUM(D12:D15)</f>
        <v>415000000</v>
      </c>
      <c r="E11" s="75">
        <f>SUM(E12:E15)</f>
        <v>7800429558</v>
      </c>
      <c r="F11" s="75">
        <f>SUM(F12:F15)</f>
        <v>1408024551</v>
      </c>
      <c r="G11" s="104">
        <f t="shared" si="0"/>
        <v>18.796215802409638</v>
      </c>
      <c r="H11" s="104">
        <f t="shared" ref="H10:H11" si="1">F11/D11</f>
        <v>3.3928302433734938</v>
      </c>
    </row>
    <row r="12" spans="1:8" ht="19.149999999999999" customHeight="1">
      <c r="A12" s="102"/>
      <c r="B12" s="74" t="s">
        <v>23</v>
      </c>
      <c r="C12" s="80">
        <v>155000000</v>
      </c>
      <c r="D12" s="80">
        <f>+C12</f>
        <v>155000000</v>
      </c>
      <c r="E12" s="81">
        <v>6430143015</v>
      </c>
      <c r="F12" s="81">
        <v>363258799</v>
      </c>
      <c r="G12" s="104">
        <f>E12/C12</f>
        <v>41.48479364516129</v>
      </c>
      <c r="H12" s="104">
        <f>F12/D12</f>
        <v>2.3436051548387096</v>
      </c>
    </row>
    <row r="13" spans="1:8" ht="19.149999999999999" customHeight="1">
      <c r="A13" s="102"/>
      <c r="B13" s="74" t="s">
        <v>189</v>
      </c>
      <c r="C13" s="80"/>
      <c r="D13" s="80"/>
      <c r="E13" s="81"/>
      <c r="F13" s="81"/>
      <c r="G13" s="104"/>
      <c r="H13" s="104"/>
    </row>
    <row r="14" spans="1:8" ht="19.149999999999999" customHeight="1">
      <c r="A14" s="102"/>
      <c r="B14" s="74" t="s">
        <v>21</v>
      </c>
      <c r="C14" s="80">
        <v>245000000</v>
      </c>
      <c r="D14" s="80">
        <f>+C14</f>
        <v>245000000</v>
      </c>
      <c r="E14" s="81">
        <v>216829873</v>
      </c>
      <c r="F14" s="81">
        <v>131552114</v>
      </c>
      <c r="G14" s="104">
        <f t="shared" ref="G14:G39" si="2">E14/C14</f>
        <v>0.88501988979591839</v>
      </c>
      <c r="H14" s="104">
        <f t="shared" ref="H14:H39" si="3">F14/D14</f>
        <v>0.53694740408163266</v>
      </c>
    </row>
    <row r="15" spans="1:8" ht="19.149999999999999" customHeight="1">
      <c r="A15" s="102"/>
      <c r="B15" s="74" t="s">
        <v>26</v>
      </c>
      <c r="C15" s="80">
        <v>15000000</v>
      </c>
      <c r="D15" s="80">
        <f>+C15</f>
        <v>15000000</v>
      </c>
      <c r="E15" s="81">
        <v>1153456670</v>
      </c>
      <c r="F15" s="81">
        <v>913213638</v>
      </c>
      <c r="G15" s="104">
        <f t="shared" si="2"/>
        <v>76.897111333333328</v>
      </c>
      <c r="H15" s="104">
        <f t="shared" si="3"/>
        <v>60.880909199999998</v>
      </c>
    </row>
    <row r="16" spans="1:8" s="67" customFormat="1" ht="19.149999999999999" customHeight="1">
      <c r="A16" s="77" t="s">
        <v>25</v>
      </c>
      <c r="B16" s="78" t="s">
        <v>168</v>
      </c>
      <c r="C16" s="76">
        <f t="shared" ref="C16:D16" si="4">C17+C24</f>
        <v>2785000000</v>
      </c>
      <c r="D16" s="76">
        <f t="shared" si="4"/>
        <v>1153800000</v>
      </c>
      <c r="E16" s="76">
        <f>E17+E24</f>
        <v>173280917876</v>
      </c>
      <c r="F16" s="76">
        <f t="shared" ref="F16" si="5">F17+F24</f>
        <v>1386067513</v>
      </c>
      <c r="G16" s="104">
        <f t="shared" si="2"/>
        <v>62.219360099102332</v>
      </c>
      <c r="H16" s="104">
        <f t="shared" si="3"/>
        <v>1.2013065635292077</v>
      </c>
    </row>
    <row r="17" spans="1:8" s="67" customFormat="1" ht="19.149999999999999" customHeight="1">
      <c r="A17" s="79">
        <v>1</v>
      </c>
      <c r="B17" s="74" t="s">
        <v>169</v>
      </c>
      <c r="C17" s="75">
        <f>SUM(C18:C23)</f>
        <v>2070000000</v>
      </c>
      <c r="D17" s="75">
        <f>SUM(D18:D23)</f>
        <v>375000000</v>
      </c>
      <c r="E17" s="75">
        <f>SUM(E18:E23)</f>
        <v>5051155152</v>
      </c>
      <c r="F17" s="75">
        <f>SUM(F18:F23)</f>
        <v>592448508</v>
      </c>
      <c r="G17" s="104"/>
      <c r="H17" s="104"/>
    </row>
    <row r="18" spans="1:8" s="67" customFormat="1" ht="19.149999999999999" customHeight="1">
      <c r="A18" s="79"/>
      <c r="B18" s="74" t="s">
        <v>170</v>
      </c>
      <c r="C18" s="75"/>
      <c r="D18" s="75"/>
      <c r="E18" s="76"/>
      <c r="F18" s="76"/>
      <c r="G18" s="104"/>
      <c r="H18" s="104"/>
    </row>
    <row r="19" spans="1:8" s="67" customFormat="1" ht="19.149999999999999" customHeight="1">
      <c r="A19" s="79"/>
      <c r="B19" s="74" t="s">
        <v>171</v>
      </c>
      <c r="C19" s="80"/>
      <c r="D19" s="75"/>
      <c r="E19" s="76"/>
      <c r="F19" s="76"/>
      <c r="G19" s="104"/>
      <c r="H19" s="104"/>
    </row>
    <row r="20" spans="1:8" s="67" customFormat="1" ht="19.149999999999999" customHeight="1">
      <c r="A20" s="79"/>
      <c r="B20" s="132" t="s">
        <v>190</v>
      </c>
      <c r="C20" s="80">
        <v>1320000000</v>
      </c>
      <c r="E20" s="81"/>
      <c r="F20" s="81"/>
      <c r="G20" s="104">
        <f t="shared" si="2"/>
        <v>0</v>
      </c>
      <c r="H20" s="104">
        <f>F20/D28</f>
        <v>0</v>
      </c>
    </row>
    <row r="21" spans="1:8" s="67" customFormat="1" ht="19.149999999999999" customHeight="1">
      <c r="A21" s="79"/>
      <c r="B21" s="132" t="s">
        <v>191</v>
      </c>
      <c r="C21" s="80"/>
      <c r="D21" s="80">
        <f>+C21*59%</f>
        <v>0</v>
      </c>
      <c r="E21" s="81"/>
      <c r="F21" s="81"/>
      <c r="G21" s="104"/>
      <c r="H21" s="104"/>
    </row>
    <row r="22" spans="1:8" s="67" customFormat="1" ht="19.149999999999999" customHeight="1">
      <c r="A22" s="79"/>
      <c r="B22" s="74" t="s">
        <v>172</v>
      </c>
      <c r="C22" s="80"/>
      <c r="D22" s="75"/>
      <c r="E22" s="81"/>
      <c r="F22" s="76"/>
      <c r="G22" s="104"/>
      <c r="H22" s="104"/>
    </row>
    <row r="23" spans="1:8" s="67" customFormat="1" ht="19.149999999999999" customHeight="1">
      <c r="A23" s="79"/>
      <c r="B23" s="74" t="s">
        <v>173</v>
      </c>
      <c r="C23" s="80">
        <v>750000000</v>
      </c>
      <c r="D23" s="80">
        <f>+C23*50%</f>
        <v>375000000</v>
      </c>
      <c r="E23" s="81">
        <v>5051155152</v>
      </c>
      <c r="F23" s="81">
        <v>592448508</v>
      </c>
      <c r="G23" s="104">
        <f t="shared" si="2"/>
        <v>6.7348735360000003</v>
      </c>
      <c r="H23" s="104">
        <f t="shared" si="3"/>
        <v>1.579862688</v>
      </c>
    </row>
    <row r="24" spans="1:8" s="67" customFormat="1" ht="19.149999999999999" customHeight="1">
      <c r="A24" s="79" t="s">
        <v>17</v>
      </c>
      <c r="B24" s="74" t="s">
        <v>174</v>
      </c>
      <c r="C24" s="76">
        <f t="shared" ref="C24:E24" si="6">SUM(C25:C32)</f>
        <v>715000000</v>
      </c>
      <c r="D24" s="76">
        <f t="shared" si="6"/>
        <v>778800000</v>
      </c>
      <c r="E24" s="76">
        <f t="shared" si="6"/>
        <v>168229762724</v>
      </c>
      <c r="F24" s="76">
        <f>SUM(F25:F32)</f>
        <v>793619005</v>
      </c>
      <c r="G24" s="104">
        <f t="shared" si="2"/>
        <v>235.28638143216784</v>
      </c>
      <c r="H24" s="104">
        <f t="shared" si="3"/>
        <v>1.0190279982023627</v>
      </c>
    </row>
    <row r="25" spans="1:8" ht="19.149999999999999" customHeight="1">
      <c r="A25" s="84"/>
      <c r="B25" s="85" t="s">
        <v>16</v>
      </c>
      <c r="C25" s="80"/>
      <c r="D25" s="80"/>
      <c r="E25" s="80">
        <v>97211104217</v>
      </c>
      <c r="F25" s="81"/>
      <c r="G25" s="104"/>
      <c r="H25" s="104"/>
    </row>
    <row r="26" spans="1:8" ht="19.149999999999999" customHeight="1">
      <c r="A26" s="84"/>
      <c r="B26" s="85" t="s">
        <v>18</v>
      </c>
      <c r="C26" s="86"/>
      <c r="D26" s="86"/>
      <c r="E26" s="86">
        <v>679345164</v>
      </c>
      <c r="F26" s="86"/>
      <c r="G26" s="104"/>
      <c r="H26" s="104"/>
    </row>
    <row r="27" spans="1:8" ht="19.149999999999999" customHeight="1">
      <c r="A27" s="84"/>
      <c r="B27" s="85" t="s">
        <v>19</v>
      </c>
      <c r="C27" s="87"/>
      <c r="D27" s="87"/>
      <c r="E27" s="87"/>
      <c r="F27" s="87"/>
      <c r="G27" s="104"/>
      <c r="H27" s="104"/>
    </row>
    <row r="28" spans="1:8" ht="19.149999999999999" customHeight="1">
      <c r="A28" s="84"/>
      <c r="B28" s="85" t="s">
        <v>20</v>
      </c>
      <c r="C28" s="87"/>
      <c r="D28" s="80">
        <f>+C20*59%</f>
        <v>778800000</v>
      </c>
      <c r="E28" s="87">
        <v>36182294438</v>
      </c>
      <c r="F28" s="88">
        <v>793619005</v>
      </c>
      <c r="G28" s="104"/>
      <c r="H28" s="104"/>
    </row>
    <row r="29" spans="1:8" ht="19.149999999999999" customHeight="1">
      <c r="A29" s="84"/>
      <c r="B29" s="85" t="s">
        <v>22</v>
      </c>
      <c r="C29" s="87">
        <v>715000000</v>
      </c>
      <c r="D29" s="87"/>
      <c r="E29" s="87">
        <v>2175895405</v>
      </c>
      <c r="F29" s="89"/>
      <c r="G29" s="104"/>
      <c r="H29" s="104"/>
    </row>
    <row r="30" spans="1:8" ht="19.149999999999999" customHeight="1">
      <c r="A30" s="84"/>
      <c r="B30" s="85" t="s">
        <v>192</v>
      </c>
      <c r="C30" s="87"/>
      <c r="D30" s="87"/>
      <c r="E30" s="87"/>
      <c r="F30" s="89"/>
      <c r="G30" s="104"/>
      <c r="H30" s="104"/>
    </row>
    <row r="31" spans="1:8" ht="19.149999999999999" customHeight="1">
      <c r="A31" s="84"/>
      <c r="B31" s="90" t="s">
        <v>24</v>
      </c>
      <c r="C31" s="87"/>
      <c r="D31" s="87"/>
      <c r="E31" s="87">
        <v>31981123500</v>
      </c>
      <c r="F31" s="89"/>
      <c r="G31" s="104"/>
      <c r="H31" s="104"/>
    </row>
    <row r="32" spans="1:8" ht="19.149999999999999" customHeight="1">
      <c r="A32" s="84"/>
      <c r="B32" s="85" t="s">
        <v>152</v>
      </c>
      <c r="C32" s="87"/>
      <c r="D32" s="87"/>
      <c r="E32" s="87"/>
      <c r="F32" s="89"/>
      <c r="G32" s="104"/>
      <c r="H32" s="104"/>
    </row>
    <row r="33" spans="1:8" s="67" customFormat="1" ht="19.149999999999999" customHeight="1">
      <c r="A33" s="91" t="s">
        <v>27</v>
      </c>
      <c r="B33" s="92" t="s">
        <v>30</v>
      </c>
      <c r="C33" s="93"/>
      <c r="D33" s="93"/>
      <c r="E33" s="93"/>
      <c r="F33" s="93"/>
      <c r="G33" s="104"/>
      <c r="H33" s="104"/>
    </row>
    <row r="34" spans="1:8" s="67" customFormat="1" ht="19.149999999999999" customHeight="1">
      <c r="A34" s="95" t="s">
        <v>28</v>
      </c>
      <c r="B34" s="92" t="s">
        <v>176</v>
      </c>
      <c r="C34" s="93"/>
      <c r="D34" s="93"/>
      <c r="E34" s="93">
        <v>1279608279</v>
      </c>
      <c r="F34" s="93">
        <f>+E34</f>
        <v>1279608279</v>
      </c>
      <c r="G34" s="104"/>
      <c r="H34" s="104"/>
    </row>
    <row r="35" spans="1:8" s="67" customFormat="1" ht="19.149999999999999" customHeight="1">
      <c r="A35" s="91" t="s">
        <v>29</v>
      </c>
      <c r="B35" s="96" t="s">
        <v>177</v>
      </c>
      <c r="C35" s="93"/>
      <c r="D35" s="93"/>
      <c r="E35" s="93">
        <v>1615015699</v>
      </c>
      <c r="F35" s="94">
        <f>+E35</f>
        <v>1615015699</v>
      </c>
      <c r="G35" s="104"/>
      <c r="H35" s="104"/>
    </row>
    <row r="36" spans="1:8" s="67" customFormat="1" ht="19.149999999999999" customHeight="1">
      <c r="A36" s="91" t="s">
        <v>31</v>
      </c>
      <c r="B36" s="92" t="s">
        <v>178</v>
      </c>
      <c r="C36" s="93">
        <f>C37+C40</f>
        <v>99333986693</v>
      </c>
      <c r="D36" s="93">
        <f>D37+D40</f>
        <v>99333986693</v>
      </c>
      <c r="E36" s="94">
        <f>E37+E40</f>
        <v>99962972548</v>
      </c>
      <c r="F36" s="94">
        <f>F37+F40</f>
        <v>99333986693</v>
      </c>
      <c r="G36" s="104">
        <f t="shared" si="2"/>
        <v>1.0063320307171797</v>
      </c>
      <c r="H36" s="104">
        <f t="shared" si="3"/>
        <v>1</v>
      </c>
    </row>
    <row r="37" spans="1:8" ht="19.149999999999999" customHeight="1">
      <c r="A37" s="97">
        <v>1</v>
      </c>
      <c r="B37" s="98" t="s">
        <v>33</v>
      </c>
      <c r="C37" s="87">
        <f t="shared" ref="C37:F37" si="7">C38+C39</f>
        <v>99333986693</v>
      </c>
      <c r="D37" s="87">
        <f t="shared" si="7"/>
        <v>99333986693</v>
      </c>
      <c r="E37" s="87">
        <f t="shared" si="7"/>
        <v>99333986693</v>
      </c>
      <c r="F37" s="87">
        <f>F38+F39</f>
        <v>99333986693</v>
      </c>
      <c r="G37" s="104">
        <f t="shared" si="2"/>
        <v>1</v>
      </c>
      <c r="H37" s="104">
        <f t="shared" si="3"/>
        <v>1</v>
      </c>
    </row>
    <row r="38" spans="1:8" s="82" customFormat="1" ht="19.149999999999999" customHeight="1">
      <c r="A38" s="99"/>
      <c r="B38" s="100" t="s">
        <v>34</v>
      </c>
      <c r="C38" s="241">
        <v>54120000000</v>
      </c>
      <c r="D38" s="101">
        <f>+C38</f>
        <v>54120000000</v>
      </c>
      <c r="E38" s="101">
        <v>54120000000</v>
      </c>
      <c r="F38" s="101">
        <f>+E38</f>
        <v>54120000000</v>
      </c>
      <c r="G38" s="104">
        <f t="shared" si="2"/>
        <v>1</v>
      </c>
      <c r="H38" s="104">
        <f t="shared" si="3"/>
        <v>1</v>
      </c>
    </row>
    <row r="39" spans="1:8" s="82" customFormat="1" ht="19.149999999999999" customHeight="1">
      <c r="A39" s="99"/>
      <c r="B39" s="100" t="s">
        <v>35</v>
      </c>
      <c r="C39" s="241">
        <v>45213986693</v>
      </c>
      <c r="D39" s="101">
        <f>+C39</f>
        <v>45213986693</v>
      </c>
      <c r="E39" s="101">
        <v>45213986693</v>
      </c>
      <c r="F39" s="101">
        <f>+E39</f>
        <v>45213986693</v>
      </c>
      <c r="G39" s="104">
        <f t="shared" si="2"/>
        <v>1</v>
      </c>
      <c r="H39" s="104">
        <f t="shared" si="3"/>
        <v>1</v>
      </c>
    </row>
    <row r="40" spans="1:8" ht="19.149999999999999" customHeight="1">
      <c r="A40" s="97">
        <v>2</v>
      </c>
      <c r="B40" s="98" t="s">
        <v>36</v>
      </c>
      <c r="C40" s="87"/>
      <c r="D40" s="87"/>
      <c r="E40" s="87">
        <v>628985855</v>
      </c>
      <c r="F40" s="89"/>
      <c r="G40" s="104"/>
      <c r="H40" s="104"/>
    </row>
    <row r="41" spans="1:8">
      <c r="A41" s="68"/>
      <c r="B41" s="69"/>
    </row>
  </sheetData>
  <mergeCells count="14">
    <mergeCell ref="G5:H5"/>
    <mergeCell ref="G6:G8"/>
    <mergeCell ref="H6:H8"/>
    <mergeCell ref="A1:B1"/>
    <mergeCell ref="A2:H2"/>
    <mergeCell ref="A3:H3"/>
    <mergeCell ref="C5:D5"/>
    <mergeCell ref="A5:A8"/>
    <mergeCell ref="B5:B8"/>
    <mergeCell ref="C6:C8"/>
    <mergeCell ref="D6:D8"/>
    <mergeCell ref="E5:F5"/>
    <mergeCell ref="E6:E8"/>
    <mergeCell ref="F6:F8"/>
  </mergeCells>
  <printOptions horizontalCentered="1"/>
  <pageMargins left="0.23622047244094491" right="0.15748031496062992" top="0.28000000000000003" bottom="0.47244094488188981" header="0.2" footer="0.31496062992125984"/>
  <pageSetup paperSize="9" scale="60" orientation="landscape" r:id="rId1"/>
  <headerFooter alignWithMargins="0">
    <oddHeader xml:space="preserve">&amp;C                                                                                                                                  </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6"/>
  <sheetViews>
    <sheetView tabSelected="1" zoomScale="85" zoomScaleNormal="85" workbookViewId="0">
      <pane xSplit="2" ySplit="9" topLeftCell="C19" activePane="bottomRight" state="frozen"/>
      <selection activeCell="I73" activeCellId="3" sqref="I54 I49 I47 I73"/>
      <selection pane="topRight" activeCell="I73" activeCellId="3" sqref="I54 I49 I47 I73"/>
      <selection pane="bottomLeft" activeCell="I73" activeCellId="3" sqref="I54 I49 I47 I73"/>
      <selection pane="bottomRight" activeCell="Q26" sqref="Q26"/>
    </sheetView>
  </sheetViews>
  <sheetFormatPr defaultColWidth="8.875" defaultRowHeight="15.75"/>
  <cols>
    <col min="1" max="1" width="5.125" style="43" bestFit="1" customWidth="1"/>
    <col min="2" max="2" width="37.25" style="43" customWidth="1"/>
    <col min="3" max="8" width="15.5" style="43" customWidth="1"/>
    <col min="9" max="11" width="11" style="43" customWidth="1"/>
    <col min="12" max="12" width="6" style="43" hidden="1" customWidth="1"/>
    <col min="13" max="14" width="5.875" style="43" hidden="1" customWidth="1"/>
    <col min="15" max="15" width="5.375" style="43" hidden="1" customWidth="1"/>
    <col min="16" max="16" width="19.875" style="43" customWidth="1"/>
    <col min="17" max="17" width="17.25" style="43" customWidth="1"/>
    <col min="18" max="16384" width="8.875" style="43"/>
  </cols>
  <sheetData>
    <row r="1" spans="1:18" ht="36" customHeight="1">
      <c r="A1" s="213" t="s">
        <v>194</v>
      </c>
      <c r="B1" s="214"/>
      <c r="C1" s="44"/>
      <c r="D1" s="44"/>
      <c r="E1" s="44"/>
      <c r="F1" s="44"/>
      <c r="G1" s="44"/>
      <c r="H1" s="44"/>
      <c r="K1" s="107" t="s">
        <v>160</v>
      </c>
    </row>
    <row r="2" spans="1:18" ht="18.75" customHeight="1">
      <c r="A2" s="215" t="s">
        <v>197</v>
      </c>
      <c r="B2" s="215"/>
      <c r="C2" s="215"/>
      <c r="D2" s="215"/>
      <c r="E2" s="215"/>
      <c r="F2" s="215"/>
      <c r="G2" s="215"/>
      <c r="H2" s="215"/>
      <c r="I2" s="215"/>
      <c r="J2" s="215"/>
      <c r="K2" s="215"/>
    </row>
    <row r="3" spans="1:18" ht="17.25" customHeight="1">
      <c r="A3" s="216" t="s">
        <v>154</v>
      </c>
      <c r="B3" s="216"/>
      <c r="C3" s="216"/>
      <c r="D3" s="216"/>
      <c r="E3" s="216"/>
      <c r="F3" s="216"/>
      <c r="G3" s="216"/>
      <c r="H3" s="216"/>
      <c r="I3" s="216"/>
      <c r="J3" s="216"/>
      <c r="K3" s="216"/>
    </row>
    <row r="4" spans="1:18">
      <c r="G4" s="108"/>
      <c r="H4" s="109"/>
      <c r="I4" s="110"/>
      <c r="J4" s="110"/>
      <c r="K4" s="110" t="s">
        <v>69</v>
      </c>
    </row>
    <row r="5" spans="1:18" ht="16.899999999999999" customHeight="1">
      <c r="A5" s="226" t="s">
        <v>15</v>
      </c>
      <c r="B5" s="229" t="s">
        <v>162</v>
      </c>
      <c r="C5" s="184" t="s">
        <v>163</v>
      </c>
      <c r="D5" s="184"/>
      <c r="E5" s="184"/>
      <c r="F5" s="210" t="s">
        <v>123</v>
      </c>
      <c r="G5" s="211"/>
      <c r="H5" s="212"/>
      <c r="I5" s="210" t="s">
        <v>124</v>
      </c>
      <c r="J5" s="211"/>
      <c r="K5" s="212"/>
      <c r="L5" s="217" t="s">
        <v>37</v>
      </c>
      <c r="M5" s="218"/>
      <c r="N5" s="218"/>
      <c r="O5" s="219"/>
    </row>
    <row r="6" spans="1:18" ht="17.45" customHeight="1">
      <c r="A6" s="227"/>
      <c r="B6" s="230"/>
      <c r="C6" s="232" t="s">
        <v>161</v>
      </c>
      <c r="D6" s="235" t="s">
        <v>181</v>
      </c>
      <c r="E6" s="236" t="s">
        <v>182</v>
      </c>
      <c r="F6" s="232" t="s">
        <v>161</v>
      </c>
      <c r="G6" s="235" t="s">
        <v>181</v>
      </c>
      <c r="H6" s="236" t="s">
        <v>182</v>
      </c>
      <c r="I6" s="232" t="s">
        <v>161</v>
      </c>
      <c r="J6" s="235" t="s">
        <v>181</v>
      </c>
      <c r="K6" s="207" t="s">
        <v>193</v>
      </c>
      <c r="L6" s="220"/>
      <c r="M6" s="221"/>
      <c r="N6" s="221"/>
      <c r="O6" s="222"/>
    </row>
    <row r="7" spans="1:18" ht="17.45" customHeight="1">
      <c r="A7" s="227"/>
      <c r="B7" s="230"/>
      <c r="C7" s="233"/>
      <c r="D7" s="233"/>
      <c r="E7" s="208"/>
      <c r="F7" s="233"/>
      <c r="G7" s="233"/>
      <c r="H7" s="208"/>
      <c r="I7" s="233"/>
      <c r="J7" s="233"/>
      <c r="K7" s="208"/>
      <c r="L7" s="220"/>
      <c r="M7" s="221"/>
      <c r="N7" s="221"/>
      <c r="O7" s="222"/>
    </row>
    <row r="8" spans="1:18" ht="17.45" customHeight="1">
      <c r="A8" s="228"/>
      <c r="B8" s="231"/>
      <c r="C8" s="234"/>
      <c r="D8" s="234"/>
      <c r="E8" s="209"/>
      <c r="F8" s="234"/>
      <c r="G8" s="234"/>
      <c r="H8" s="209"/>
      <c r="I8" s="234"/>
      <c r="J8" s="234"/>
      <c r="K8" s="209"/>
      <c r="L8" s="223"/>
      <c r="M8" s="224"/>
      <c r="N8" s="224"/>
      <c r="O8" s="225"/>
    </row>
    <row r="9" spans="1:18" s="114" customFormat="1" ht="22.15" customHeight="1">
      <c r="A9" s="117" t="s">
        <v>0</v>
      </c>
      <c r="B9" s="117" t="s">
        <v>1</v>
      </c>
      <c r="C9" s="118">
        <v>1</v>
      </c>
      <c r="D9" s="118">
        <v>2</v>
      </c>
      <c r="E9" s="118">
        <v>3</v>
      </c>
      <c r="F9" s="118">
        <v>4</v>
      </c>
      <c r="G9" s="118">
        <v>5</v>
      </c>
      <c r="H9" s="118">
        <v>6</v>
      </c>
      <c r="I9" s="118" t="s">
        <v>186</v>
      </c>
      <c r="J9" s="118">
        <v>37384</v>
      </c>
      <c r="K9" s="118" t="s">
        <v>187</v>
      </c>
      <c r="L9" s="116" t="s">
        <v>38</v>
      </c>
      <c r="M9" s="116" t="s">
        <v>39</v>
      </c>
      <c r="N9" s="116" t="s">
        <v>40</v>
      </c>
      <c r="O9" s="115" t="s">
        <v>41</v>
      </c>
      <c r="P9" s="35"/>
    </row>
    <row r="10" spans="1:18" s="44" customFormat="1" ht="20.45" customHeight="1">
      <c r="A10" s="70"/>
      <c r="B10" s="70" t="s">
        <v>183</v>
      </c>
      <c r="C10" s="119">
        <f t="shared" ref="C10:H10" si="0">SUM(C12:C26)</f>
        <v>100139712772</v>
      </c>
      <c r="D10" s="119">
        <f t="shared" si="0"/>
        <v>0</v>
      </c>
      <c r="E10" s="119">
        <f t="shared" si="0"/>
        <v>100139712772</v>
      </c>
      <c r="F10" s="119">
        <f t="shared" si="0"/>
        <v>103075088238</v>
      </c>
      <c r="G10" s="119">
        <f t="shared" si="0"/>
        <v>210970000</v>
      </c>
      <c r="H10" s="119">
        <f t="shared" si="0"/>
        <v>102864118238</v>
      </c>
      <c r="I10" s="129">
        <f>F10/C10</f>
        <v>1.0293128009332653</v>
      </c>
      <c r="J10" s="129" t="e">
        <f t="shared" ref="J10:K10" si="1">G10/D10</f>
        <v>#DIV/0!</v>
      </c>
      <c r="K10" s="129">
        <f t="shared" si="1"/>
        <v>1.0272060443412991</v>
      </c>
      <c r="L10" s="46"/>
      <c r="M10" s="46"/>
      <c r="N10" s="46"/>
      <c r="O10" s="46"/>
      <c r="P10" s="135"/>
      <c r="Q10" s="134"/>
    </row>
    <row r="11" spans="1:18" s="44" customFormat="1" ht="22.9" customHeight="1">
      <c r="A11" s="70"/>
      <c r="B11" s="111" t="s">
        <v>184</v>
      </c>
      <c r="C11" s="119"/>
      <c r="D11" s="119"/>
      <c r="E11" s="119"/>
      <c r="F11" s="119"/>
      <c r="G11" s="119"/>
      <c r="H11" s="119"/>
      <c r="I11" s="129"/>
      <c r="J11" s="129"/>
      <c r="K11" s="129"/>
      <c r="L11" s="46"/>
      <c r="M11" s="46"/>
      <c r="N11" s="46"/>
      <c r="O11" s="46"/>
    </row>
    <row r="12" spans="1:18" ht="22.9" customHeight="1">
      <c r="A12" s="120">
        <v>1</v>
      </c>
      <c r="B12" s="121" t="s">
        <v>42</v>
      </c>
      <c r="C12" s="122">
        <f>+D12+E12</f>
        <v>2577796000</v>
      </c>
      <c r="D12" s="122"/>
      <c r="E12" s="122">
        <v>2577796000</v>
      </c>
      <c r="F12" s="122">
        <f t="shared" ref="F12:F25" si="2">SUM(G12:H12)</f>
        <v>3353624654</v>
      </c>
      <c r="G12" s="122"/>
      <c r="H12" s="122">
        <v>3353624654</v>
      </c>
      <c r="I12" s="129">
        <f t="shared" ref="I12:I23" si="3">F12/C12</f>
        <v>1.3009658848101247</v>
      </c>
      <c r="J12" s="129"/>
      <c r="K12" s="129">
        <f t="shared" ref="K12:K23" si="4">H12/E12</f>
        <v>1.3009658848101247</v>
      </c>
      <c r="L12" s="42"/>
      <c r="M12" s="42"/>
      <c r="N12" s="42"/>
      <c r="O12" s="42"/>
      <c r="P12" s="44"/>
      <c r="Q12" s="44"/>
      <c r="R12" s="44"/>
    </row>
    <row r="13" spans="1:18" ht="22.9" customHeight="1">
      <c r="A13" s="120">
        <v>2</v>
      </c>
      <c r="B13" s="121" t="s">
        <v>133</v>
      </c>
      <c r="C13" s="122">
        <f t="shared" ref="C13:C26" si="5">+D13+E13</f>
        <v>1144235000</v>
      </c>
      <c r="D13" s="122"/>
      <c r="E13" s="122">
        <v>1144235000</v>
      </c>
      <c r="F13" s="122">
        <f t="shared" si="2"/>
        <v>1222589258</v>
      </c>
      <c r="G13" s="122"/>
      <c r="H13" s="122">
        <v>1222589258</v>
      </c>
      <c r="I13" s="129">
        <f t="shared" si="3"/>
        <v>1.0684774176633296</v>
      </c>
      <c r="J13" s="129"/>
      <c r="K13" s="129">
        <f t="shared" si="4"/>
        <v>1.0684774176633296</v>
      </c>
      <c r="L13" s="42"/>
      <c r="M13" s="42"/>
      <c r="N13" s="42"/>
      <c r="O13" s="42"/>
      <c r="P13" s="44"/>
      <c r="Q13" s="44"/>
      <c r="R13" s="44"/>
    </row>
    <row r="14" spans="1:18" ht="22.9" customHeight="1">
      <c r="A14" s="120">
        <v>3</v>
      </c>
      <c r="B14" s="121" t="s">
        <v>43</v>
      </c>
      <c r="C14" s="122">
        <f t="shared" si="5"/>
        <v>40309992772</v>
      </c>
      <c r="D14" s="122"/>
      <c r="E14" s="122">
        <v>40309992772</v>
      </c>
      <c r="F14" s="122">
        <f t="shared" si="2"/>
        <v>39082866090</v>
      </c>
      <c r="G14" s="122"/>
      <c r="H14" s="122">
        <v>39082866090</v>
      </c>
      <c r="I14" s="129">
        <f t="shared" si="3"/>
        <v>0.96955775484900653</v>
      </c>
      <c r="J14" s="129"/>
      <c r="K14" s="129">
        <f t="shared" si="4"/>
        <v>0.96955775484900653</v>
      </c>
      <c r="L14" s="42"/>
      <c r="M14" s="42"/>
      <c r="N14" s="42"/>
      <c r="O14" s="42"/>
      <c r="P14" s="44"/>
      <c r="Q14" s="44"/>
      <c r="R14" s="44"/>
    </row>
    <row r="15" spans="1:18" ht="36" customHeight="1">
      <c r="A15" s="120">
        <v>4</v>
      </c>
      <c r="B15" s="121" t="s">
        <v>131</v>
      </c>
      <c r="C15" s="122">
        <f t="shared" si="5"/>
        <v>0</v>
      </c>
      <c r="D15" s="122"/>
      <c r="E15" s="122"/>
      <c r="F15" s="122">
        <f t="shared" si="2"/>
        <v>0</v>
      </c>
      <c r="G15" s="122"/>
      <c r="H15" s="122"/>
      <c r="I15" s="129"/>
      <c r="J15" s="129"/>
      <c r="K15" s="129"/>
      <c r="L15" s="42"/>
      <c r="M15" s="42"/>
      <c r="N15" s="42"/>
      <c r="O15" s="42"/>
      <c r="P15" s="44"/>
      <c r="Q15" s="44"/>
      <c r="R15" s="44"/>
    </row>
    <row r="16" spans="1:18" ht="22.9" customHeight="1">
      <c r="A16" s="120">
        <v>5</v>
      </c>
      <c r="B16" s="121" t="s">
        <v>44</v>
      </c>
      <c r="C16" s="122">
        <f t="shared" si="5"/>
        <v>0</v>
      </c>
      <c r="D16" s="122"/>
      <c r="E16" s="122"/>
      <c r="F16" s="122">
        <f t="shared" si="2"/>
        <v>0</v>
      </c>
      <c r="G16" s="122"/>
      <c r="H16" s="122"/>
      <c r="I16" s="129"/>
      <c r="J16" s="129"/>
      <c r="K16" s="129"/>
      <c r="L16" s="42"/>
      <c r="M16" s="42"/>
      <c r="N16" s="42"/>
      <c r="O16" s="42"/>
      <c r="P16" s="44"/>
      <c r="Q16" s="44"/>
      <c r="R16" s="44"/>
    </row>
    <row r="17" spans="1:18" s="113" customFormat="1" ht="22.9" customHeight="1">
      <c r="A17" s="120">
        <v>6</v>
      </c>
      <c r="B17" s="123" t="s">
        <v>45</v>
      </c>
      <c r="C17" s="122">
        <f t="shared" si="5"/>
        <v>1888042000</v>
      </c>
      <c r="D17" s="124"/>
      <c r="E17" s="124">
        <v>1888042000</v>
      </c>
      <c r="F17" s="122">
        <f t="shared" si="2"/>
        <v>1575821323</v>
      </c>
      <c r="G17" s="124"/>
      <c r="H17" s="124">
        <v>1575821323</v>
      </c>
      <c r="I17" s="129">
        <f t="shared" si="3"/>
        <v>0.83463255743251474</v>
      </c>
      <c r="J17" s="129"/>
      <c r="K17" s="129">
        <f t="shared" si="4"/>
        <v>0.83463255743251474</v>
      </c>
      <c r="L17" s="112"/>
      <c r="M17" s="112"/>
      <c r="N17" s="112"/>
      <c r="O17" s="112"/>
      <c r="P17" s="44"/>
      <c r="Q17" s="44"/>
      <c r="R17" s="44"/>
    </row>
    <row r="18" spans="1:18" s="113" customFormat="1" ht="22.9" customHeight="1">
      <c r="A18" s="120">
        <v>7</v>
      </c>
      <c r="B18" s="123" t="s">
        <v>134</v>
      </c>
      <c r="C18" s="122">
        <f t="shared" si="5"/>
        <v>0</v>
      </c>
      <c r="D18" s="124"/>
      <c r="E18" s="124"/>
      <c r="F18" s="122">
        <f t="shared" si="2"/>
        <v>27130000</v>
      </c>
      <c r="G18" s="124"/>
      <c r="H18" s="124">
        <v>27130000</v>
      </c>
      <c r="I18" s="129"/>
      <c r="J18" s="129"/>
      <c r="K18" s="129"/>
      <c r="L18" s="112"/>
      <c r="M18" s="112"/>
      <c r="N18" s="112"/>
      <c r="O18" s="112"/>
      <c r="P18" s="44"/>
      <c r="Q18" s="44"/>
      <c r="R18" s="44"/>
    </row>
    <row r="19" spans="1:18" s="113" customFormat="1" ht="22.9" customHeight="1">
      <c r="A19" s="120">
        <v>8</v>
      </c>
      <c r="B19" s="123" t="s">
        <v>46</v>
      </c>
      <c r="C19" s="122">
        <f t="shared" si="5"/>
        <v>0</v>
      </c>
      <c r="D19" s="124"/>
      <c r="E19" s="124"/>
      <c r="F19" s="122">
        <f t="shared" si="2"/>
        <v>38273400</v>
      </c>
      <c r="G19" s="124"/>
      <c r="H19" s="124">
        <v>38273400</v>
      </c>
      <c r="I19" s="129"/>
      <c r="J19" s="129"/>
      <c r="K19" s="129"/>
      <c r="L19" s="112"/>
      <c r="M19" s="112"/>
      <c r="N19" s="112"/>
      <c r="O19" s="112"/>
      <c r="P19" s="44"/>
      <c r="Q19" s="44"/>
      <c r="R19" s="44"/>
    </row>
    <row r="20" spans="1:18" s="113" customFormat="1" ht="22.9" customHeight="1">
      <c r="A20" s="120">
        <v>9</v>
      </c>
      <c r="B20" s="123" t="s">
        <v>47</v>
      </c>
      <c r="C20" s="122">
        <f t="shared" si="5"/>
        <v>2271965760</v>
      </c>
      <c r="D20" s="124"/>
      <c r="E20" s="124">
        <v>2271965760</v>
      </c>
      <c r="F20" s="122">
        <f t="shared" si="2"/>
        <v>1394204710</v>
      </c>
      <c r="G20" s="124"/>
      <c r="H20" s="124">
        <v>1394204710</v>
      </c>
      <c r="I20" s="129">
        <f t="shared" si="3"/>
        <v>0.61365568731106235</v>
      </c>
      <c r="J20" s="129"/>
      <c r="K20" s="129">
        <f t="shared" si="4"/>
        <v>0.61365568731106235</v>
      </c>
      <c r="L20" s="112"/>
      <c r="M20" s="112"/>
      <c r="N20" s="112"/>
      <c r="O20" s="112"/>
      <c r="P20" s="44"/>
      <c r="Q20" s="44"/>
      <c r="R20" s="44"/>
    </row>
    <row r="21" spans="1:18" s="113" customFormat="1" ht="22.9" customHeight="1">
      <c r="A21" s="120">
        <v>10</v>
      </c>
      <c r="B21" s="123" t="s">
        <v>48</v>
      </c>
      <c r="C21" s="122">
        <f t="shared" si="5"/>
        <v>3585663500</v>
      </c>
      <c r="D21" s="124"/>
      <c r="E21" s="124">
        <v>3585663500</v>
      </c>
      <c r="F21" s="122">
        <f t="shared" si="2"/>
        <v>3796633500</v>
      </c>
      <c r="G21" s="124">
        <v>210970000</v>
      </c>
      <c r="H21" s="124">
        <v>3585663500</v>
      </c>
      <c r="I21" s="129">
        <f t="shared" si="3"/>
        <v>1.0588370883101552</v>
      </c>
      <c r="J21" s="129"/>
      <c r="K21" s="129">
        <f t="shared" si="4"/>
        <v>1</v>
      </c>
      <c r="L21" s="112"/>
      <c r="M21" s="112"/>
      <c r="N21" s="112"/>
      <c r="O21" s="112"/>
      <c r="P21" s="44"/>
      <c r="Q21" s="44"/>
      <c r="R21" s="44"/>
    </row>
    <row r="22" spans="1:18" s="113" customFormat="1" ht="35.450000000000003" customHeight="1">
      <c r="A22" s="125">
        <v>11</v>
      </c>
      <c r="B22" s="123" t="s">
        <v>49</v>
      </c>
      <c r="C22" s="122">
        <f t="shared" si="5"/>
        <v>42652078740</v>
      </c>
      <c r="D22" s="124"/>
      <c r="E22" s="126">
        <v>42652078740</v>
      </c>
      <c r="F22" s="122">
        <f t="shared" si="2"/>
        <v>42510495736</v>
      </c>
      <c r="G22" s="124"/>
      <c r="H22" s="124">
        <v>42510495736</v>
      </c>
      <c r="I22" s="129">
        <f t="shared" si="3"/>
        <v>0.99668051339623875</v>
      </c>
      <c r="J22" s="129"/>
      <c r="K22" s="129">
        <f t="shared" si="4"/>
        <v>0.99668051339623875</v>
      </c>
      <c r="L22" s="112"/>
      <c r="M22" s="112"/>
      <c r="N22" s="112"/>
      <c r="O22" s="112"/>
      <c r="P22" s="44"/>
      <c r="Q22" s="44"/>
      <c r="R22" s="44"/>
    </row>
    <row r="23" spans="1:18" s="113" customFormat="1" ht="22.9" customHeight="1">
      <c r="A23" s="125">
        <v>12</v>
      </c>
      <c r="B23" s="123" t="s">
        <v>50</v>
      </c>
      <c r="C23" s="122">
        <f t="shared" si="5"/>
        <v>5709939000</v>
      </c>
      <c r="D23" s="124"/>
      <c r="E23" s="124">
        <v>5709939000</v>
      </c>
      <c r="F23" s="122">
        <f t="shared" si="2"/>
        <v>5255260560</v>
      </c>
      <c r="G23" s="124"/>
      <c r="H23" s="124">
        <v>5255260560</v>
      </c>
      <c r="I23" s="129">
        <f t="shared" si="3"/>
        <v>0.92037070098297025</v>
      </c>
      <c r="J23" s="129"/>
      <c r="K23" s="129">
        <f t="shared" si="4"/>
        <v>0.92037070098297025</v>
      </c>
      <c r="L23" s="112"/>
      <c r="M23" s="112"/>
      <c r="N23" s="112"/>
      <c r="O23" s="112"/>
    </row>
    <row r="24" spans="1:18" s="113" customFormat="1" ht="22.9" customHeight="1">
      <c r="A24" s="125">
        <v>13</v>
      </c>
      <c r="B24" s="123" t="s">
        <v>188</v>
      </c>
      <c r="C24" s="122">
        <f t="shared" si="5"/>
        <v>0</v>
      </c>
      <c r="D24" s="124"/>
      <c r="E24" s="124"/>
      <c r="F24" s="122">
        <f t="shared" si="2"/>
        <v>0</v>
      </c>
      <c r="G24" s="124"/>
      <c r="H24" s="124"/>
      <c r="I24" s="129"/>
      <c r="J24" s="129"/>
      <c r="K24" s="129"/>
      <c r="L24" s="112"/>
      <c r="M24" s="112"/>
      <c r="N24" s="112"/>
      <c r="O24" s="112"/>
    </row>
    <row r="25" spans="1:18" ht="22.9" customHeight="1">
      <c r="A25" s="125">
        <v>15</v>
      </c>
      <c r="B25" s="127" t="s">
        <v>185</v>
      </c>
      <c r="C25" s="122">
        <f t="shared" si="5"/>
        <v>0</v>
      </c>
      <c r="D25" s="122"/>
      <c r="E25" s="122"/>
      <c r="F25" s="122">
        <f t="shared" si="2"/>
        <v>628985855</v>
      </c>
      <c r="G25" s="122"/>
      <c r="H25" s="122">
        <v>628985855</v>
      </c>
      <c r="I25" s="129"/>
      <c r="J25" s="129"/>
      <c r="K25" s="129"/>
      <c r="L25" s="42"/>
      <c r="M25" s="42"/>
      <c r="N25" s="42"/>
      <c r="O25" s="42"/>
    </row>
    <row r="26" spans="1:18" ht="22.9" customHeight="1">
      <c r="A26" s="125">
        <v>16</v>
      </c>
      <c r="B26" s="128" t="s">
        <v>125</v>
      </c>
      <c r="C26" s="122">
        <f t="shared" si="5"/>
        <v>0</v>
      </c>
      <c r="D26" s="122"/>
      <c r="E26" s="122"/>
      <c r="F26" s="122">
        <f t="shared" ref="F26" si="6">G26+H26</f>
        <v>4189203152</v>
      </c>
      <c r="G26" s="122"/>
      <c r="H26" s="124">
        <v>4189203152</v>
      </c>
      <c r="I26" s="129"/>
      <c r="J26" s="129"/>
      <c r="K26" s="129"/>
      <c r="L26" s="42"/>
      <c r="M26" s="42"/>
      <c r="N26" s="42"/>
      <c r="O26" s="42"/>
    </row>
  </sheetData>
  <mergeCells count="18">
    <mergeCell ref="L5:O8"/>
    <mergeCell ref="C5:E5"/>
    <mergeCell ref="F5:H5"/>
    <mergeCell ref="A5:A8"/>
    <mergeCell ref="B5:B8"/>
    <mergeCell ref="C6:C8"/>
    <mergeCell ref="D6:D8"/>
    <mergeCell ref="E6:E8"/>
    <mergeCell ref="F6:F8"/>
    <mergeCell ref="G6:G8"/>
    <mergeCell ref="H6:H8"/>
    <mergeCell ref="I6:I8"/>
    <mergeCell ref="J6:J8"/>
    <mergeCell ref="K6:K8"/>
    <mergeCell ref="I5:K5"/>
    <mergeCell ref="A1:B1"/>
    <mergeCell ref="A2:K2"/>
    <mergeCell ref="A3:K3"/>
  </mergeCells>
  <printOptions horizontalCentered="1"/>
  <pageMargins left="0.2" right="0.2" top="0.31" bottom="0.47244094488188981" header="0.2" footer="0.31496062992125984"/>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Formulas="1" workbookViewId="0">
      <selection activeCell="C1" sqref="C1"/>
    </sheetView>
  </sheetViews>
  <sheetFormatPr defaultColWidth="7.125" defaultRowHeight="12.75"/>
  <cols>
    <col min="1" max="1" width="23.25" style="2" customWidth="1"/>
    <col min="2" max="2" width="1" style="2" customWidth="1"/>
    <col min="3" max="3" width="25" style="2" customWidth="1"/>
    <col min="4" max="16384" width="7.125" style="2"/>
  </cols>
  <sheetData>
    <row r="1" spans="1:3" ht="15">
      <c r="A1" t="s">
        <v>14</v>
      </c>
    </row>
    <row r="2" spans="1:3" ht="14.25" thickBot="1">
      <c r="A2" s="1" t="s">
        <v>2</v>
      </c>
    </row>
    <row r="3" spans="1:3" ht="13.5" thickBot="1">
      <c r="A3" s="3" t="s">
        <v>3</v>
      </c>
      <c r="C3" s="4" t="s">
        <v>4</v>
      </c>
    </row>
    <row r="4" spans="1:3">
      <c r="A4" s="3">
        <v>3</v>
      </c>
    </row>
    <row r="6" spans="1:3" ht="13.5" thickBot="1"/>
    <row r="7" spans="1:3">
      <c r="A7" s="5" t="s">
        <v>5</v>
      </c>
    </row>
    <row r="8" spans="1:3">
      <c r="A8" s="6" t="s">
        <v>6</v>
      </c>
    </row>
    <row r="9" spans="1:3">
      <c r="A9" s="7" t="s">
        <v>7</v>
      </c>
    </row>
    <row r="10" spans="1:3">
      <c r="A10" s="6" t="s">
        <v>8</v>
      </c>
    </row>
    <row r="11" spans="1:3" ht="13.5" thickBot="1">
      <c r="A11" s="8" t="s">
        <v>9</v>
      </c>
    </row>
    <row r="13" spans="1:3" ht="13.5" thickBot="1"/>
    <row r="14" spans="1:3" ht="13.5" thickBot="1">
      <c r="A14" s="4" t="s">
        <v>10</v>
      </c>
    </row>
    <row r="16" spans="1:3" ht="13.5" thickBot="1"/>
    <row r="17" spans="1:3" ht="13.5" thickBot="1">
      <c r="C17" s="4" t="s">
        <v>11</v>
      </c>
    </row>
    <row r="20" spans="1:3">
      <c r="A20" s="9" t="s">
        <v>12</v>
      </c>
    </row>
    <row r="26" spans="1:3" ht="13.5" thickBot="1">
      <c r="C26" s="10" t="s">
        <v>13</v>
      </c>
    </row>
  </sheetData>
  <sheetProtection password="8863" sheet="1" objects="1"/>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57</vt:lpstr>
      <vt:lpstr>58</vt:lpstr>
      <vt:lpstr>116</vt:lpstr>
      <vt:lpstr>117</vt:lpstr>
      <vt:lpstr>118</vt:lpstr>
      <vt:lpstr>'116'!Print_Area</vt:lpstr>
      <vt:lpstr>'117'!Print_Area</vt:lpstr>
      <vt:lpstr>'118'!Print_Area</vt:lpstr>
      <vt:lpstr>'57'!Print_Area</vt:lpstr>
      <vt:lpstr>'58'!Print_Area</vt:lpstr>
      <vt:lpstr>'117'!Print_Titles</vt:lpstr>
      <vt:lpstr>'118'!Print_Titles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user</cp:lastModifiedBy>
  <cp:lastPrinted>2026-04-15T08:45:30Z</cp:lastPrinted>
  <dcterms:created xsi:type="dcterms:W3CDTF">1998-11-30T02:10:20Z</dcterms:created>
  <dcterms:modified xsi:type="dcterms:W3CDTF">2026-04-15T08:45:47Z</dcterms:modified>
</cp:coreProperties>
</file>